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1940" windowHeight="4875" activeTab="0"/>
  </bookViews>
  <sheets>
    <sheet name="Rutometro" sheetId="1" r:id="rId1"/>
  </sheets>
  <definedNames/>
  <calcPr fullCalcOnLoad="1"/>
</workbook>
</file>

<file path=xl/comments1.xml><?xml version="1.0" encoding="utf-8"?>
<comments xmlns="http://schemas.openxmlformats.org/spreadsheetml/2006/main">
  <authors>
    <author>Colossus User</author>
  </authors>
  <commentList>
    <comment ref="F19" authorId="0">
      <text>
        <r>
          <rPr>
            <b/>
            <sz val="8"/>
            <rFont val="Tahoma"/>
            <family val="2"/>
          </rPr>
          <t>Colossus User:</t>
        </r>
        <r>
          <rPr>
            <sz val="8"/>
            <rFont val="Tahoma"/>
            <family val="2"/>
          </rPr>
          <t xml:space="preserve">
KILÓMETRO TOTAL</t>
        </r>
      </text>
    </comment>
    <comment ref="Q20" authorId="0">
      <text>
        <r>
          <rPr>
            <b/>
            <sz val="8"/>
            <rFont val="Tahoma"/>
            <family val="2"/>
          </rPr>
          <t>Colossus User:</t>
        </r>
        <r>
          <rPr>
            <sz val="8"/>
            <rFont val="Tahoma"/>
            <family val="2"/>
          </rPr>
          <t xml:space="preserve">
VELOCIDAD MÉDIA 2</t>
        </r>
      </text>
    </comment>
    <comment ref="P20" authorId="0">
      <text>
        <r>
          <rPr>
            <b/>
            <sz val="8"/>
            <rFont val="Tahoma"/>
            <family val="2"/>
          </rPr>
          <t>Colossus User:</t>
        </r>
        <r>
          <rPr>
            <sz val="8"/>
            <rFont val="Tahoma"/>
            <family val="2"/>
          </rPr>
          <t xml:space="preserve">
VELOCIDAD MÉDIA 1</t>
        </r>
      </text>
    </comment>
    <comment ref="P21" authorId="0">
      <text>
        <r>
          <rPr>
            <b/>
            <sz val="8"/>
            <rFont val="Tahoma"/>
            <family val="2"/>
          </rPr>
          <t>Colossus User:</t>
        </r>
        <r>
          <rPr>
            <sz val="8"/>
            <rFont val="Tahoma"/>
            <family val="2"/>
          </rPr>
          <t xml:space="preserve">
HORARIO DE SALIDA</t>
        </r>
      </text>
    </comment>
  </commentList>
</comments>
</file>

<file path=xl/sharedStrings.xml><?xml version="1.0" encoding="utf-8"?>
<sst xmlns="http://schemas.openxmlformats.org/spreadsheetml/2006/main" count="43" uniqueCount="31">
  <si>
    <t>Resta</t>
  </si>
  <si>
    <t>Velocitat mitjana</t>
  </si>
  <si>
    <t>Hora de partida</t>
  </si>
  <si>
    <t>Km par.</t>
  </si>
  <si>
    <t>Km falt.</t>
  </si>
  <si>
    <t>Km.Total</t>
  </si>
  <si>
    <t>Km. total</t>
  </si>
  <si>
    <t>Itinerari</t>
  </si>
  <si>
    <t>NOM DE LA PROVA</t>
  </si>
  <si>
    <t>LLOC DE CELEBRECIÓ</t>
  </si>
  <si>
    <t>DATA</t>
  </si>
  <si>
    <t>INSCRIPCIONS</t>
  </si>
  <si>
    <t>HORA DE SORTIDA</t>
  </si>
  <si>
    <t>CLUB ORGANITZADOR</t>
  </si>
  <si>
    <t>PK salida</t>
  </si>
  <si>
    <t>PK entrada</t>
  </si>
  <si>
    <t>Nº Ctra.</t>
  </si>
  <si>
    <t>urbà</t>
  </si>
  <si>
    <t>UC Blahi</t>
  </si>
  <si>
    <t>Trofeu Colonia Sant Jordi</t>
  </si>
  <si>
    <t>Colonia Sant Jordi, Ses Salines</t>
  </si>
  <si>
    <t>10.00</t>
  </si>
  <si>
    <t>Sortida Plaça es Dolç de Colonia Sant Jordi.</t>
  </si>
  <si>
    <t>Gir dreta per Av Marqués del Palmer</t>
  </si>
  <si>
    <t>rotonda amb ma6040 recte</t>
  </si>
  <si>
    <t>Sortida Colònia per ma 6100 atenció circulam carril esquerra</t>
  </si>
  <si>
    <t>seguim per ma6100 durant 2 km</t>
  </si>
  <si>
    <t>Gir 180 graus tornada a Colònia per carril esquerra</t>
  </si>
  <si>
    <t>Entrada Colònia gir esquerra per carrer Gabriel Roca</t>
  </si>
  <si>
    <t xml:space="preserve">Meta </t>
  </si>
  <si>
    <t>14 d'abril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</si>
</sst>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\ &quot;Km/h&quot;"/>
    <numFmt numFmtId="181" formatCode="h:mm;@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20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20" fontId="0" fillId="0" borderId="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20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20" fontId="5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9525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6483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"/>
  <sheetViews>
    <sheetView tabSelected="1" zoomScalePageLayoutView="0" workbookViewId="0" topLeftCell="A1">
      <selection activeCell="S10" sqref="S10"/>
    </sheetView>
  </sheetViews>
  <sheetFormatPr defaultColWidth="11.421875" defaultRowHeight="12.75"/>
  <cols>
    <col min="1" max="1" width="48.57421875" style="0" customWidth="1"/>
    <col min="2" max="2" width="0.13671875" style="0" customWidth="1"/>
    <col min="3" max="3" width="6.57421875" style="28" customWidth="1"/>
    <col min="4" max="4" width="6.00390625" style="0" customWidth="1"/>
    <col min="5" max="6" width="6.140625" style="0" customWidth="1"/>
    <col min="7" max="7" width="5.8515625" style="0" hidden="1" customWidth="1"/>
    <col min="8" max="11" width="11.421875" style="1" hidden="1" customWidth="1"/>
    <col min="12" max="13" width="11.421875" style="0" hidden="1" customWidth="1"/>
    <col min="14" max="14" width="5.7109375" style="0" customWidth="1"/>
    <col min="15" max="15" width="5.28125" style="0" customWidth="1"/>
    <col min="16" max="17" width="7.421875" style="0" customWidth="1"/>
    <col min="18" max="18" width="14.140625" style="0" customWidth="1"/>
    <col min="19" max="19" width="12.421875" style="0" customWidth="1"/>
  </cols>
  <sheetData>
    <row r="1" ht="12.75"/>
    <row r="2" spans="1:3" ht="12.75">
      <c r="A2" s="23" t="s">
        <v>8</v>
      </c>
      <c r="C2" s="35" t="s">
        <v>19</v>
      </c>
    </row>
    <row r="3" spans="1:3" ht="12.75">
      <c r="A3" s="23" t="s">
        <v>9</v>
      </c>
      <c r="C3" s="31" t="s">
        <v>20</v>
      </c>
    </row>
    <row r="4" spans="1:3" ht="12.75">
      <c r="A4" s="23" t="s">
        <v>10</v>
      </c>
      <c r="C4" s="35" t="s">
        <v>30</v>
      </c>
    </row>
    <row r="5" spans="1:3" ht="12.75">
      <c r="A5" s="23" t="s">
        <v>11</v>
      </c>
      <c r="C5" s="35"/>
    </row>
    <row r="6" spans="1:3" ht="12.75">
      <c r="A6" s="23" t="s">
        <v>12</v>
      </c>
      <c r="C6" s="35" t="s">
        <v>21</v>
      </c>
    </row>
    <row r="7" spans="1:3" ht="12.75">
      <c r="A7" s="23" t="s">
        <v>13</v>
      </c>
      <c r="C7" s="31" t="s">
        <v>18</v>
      </c>
    </row>
    <row r="8" ht="12.75"/>
    <row r="9" spans="1:18" ht="24" customHeight="1">
      <c r="A9" s="22" t="s">
        <v>7</v>
      </c>
      <c r="B9" s="21"/>
      <c r="C9" s="25" t="s">
        <v>16</v>
      </c>
      <c r="D9" s="25" t="s">
        <v>15</v>
      </c>
      <c r="E9" s="25" t="s">
        <v>14</v>
      </c>
      <c r="F9" s="24" t="s">
        <v>6</v>
      </c>
      <c r="G9" s="25" t="s">
        <v>0</v>
      </c>
      <c r="H9" s="26"/>
      <c r="I9" s="26"/>
      <c r="J9" s="26"/>
      <c r="K9" s="26"/>
      <c r="L9" s="25"/>
      <c r="M9" s="25"/>
      <c r="N9" s="24" t="s">
        <v>3</v>
      </c>
      <c r="O9" s="24" t="s">
        <v>4</v>
      </c>
      <c r="P9" s="27">
        <f>P20</f>
        <v>40</v>
      </c>
      <c r="Q9" s="27">
        <f>Q20</f>
        <v>42</v>
      </c>
      <c r="R9" s="6"/>
    </row>
    <row r="10" spans="1:18" ht="12.75">
      <c r="A10" s="30" t="s">
        <v>22</v>
      </c>
      <c r="B10" s="8">
        <v>0</v>
      </c>
      <c r="C10" s="37" t="s">
        <v>17</v>
      </c>
      <c r="D10" s="37" t="s">
        <v>17</v>
      </c>
      <c r="E10" s="37" t="s">
        <v>17</v>
      </c>
      <c r="F10" s="32">
        <v>0</v>
      </c>
      <c r="G10" s="9">
        <v>72</v>
      </c>
      <c r="H10" s="10">
        <f>F10/30</f>
        <v>0</v>
      </c>
      <c r="I10" s="10">
        <f>H10*60</f>
        <v>0</v>
      </c>
      <c r="J10" s="10">
        <f>900+I10</f>
        <v>900</v>
      </c>
      <c r="K10" s="10">
        <f>J10/60</f>
        <v>15</v>
      </c>
      <c r="L10" s="9">
        <f>H10/24</f>
        <v>0</v>
      </c>
      <c r="M10" s="11">
        <f>L10</f>
        <v>0</v>
      </c>
      <c r="N10" s="10">
        <v>0</v>
      </c>
      <c r="O10" s="10">
        <f>$F$19-F10</f>
        <v>5.5</v>
      </c>
      <c r="P10" s="11">
        <f>($P$21*24+$F10/P$20)/24</f>
        <v>0.4166666666666667</v>
      </c>
      <c r="Q10" s="11">
        <f>($P$21*24+$F10/Q$20)/24</f>
        <v>0.4166666666666667</v>
      </c>
      <c r="R10" s="6"/>
    </row>
    <row r="11" spans="1:18" ht="12.75" customHeight="1">
      <c r="A11" s="34" t="s">
        <v>23</v>
      </c>
      <c r="B11" s="12"/>
      <c r="C11" s="13" t="s">
        <v>17</v>
      </c>
      <c r="D11" s="13" t="s">
        <v>17</v>
      </c>
      <c r="E11" s="13" t="s">
        <v>17</v>
      </c>
      <c r="F11" s="13">
        <v>0.1</v>
      </c>
      <c r="G11" s="13"/>
      <c r="H11" s="14"/>
      <c r="I11" s="14"/>
      <c r="J11" s="14"/>
      <c r="K11" s="14"/>
      <c r="L11" s="13"/>
      <c r="M11" s="15"/>
      <c r="N11" s="14">
        <v>0</v>
      </c>
      <c r="O11" s="14">
        <f>$F$19-F11</f>
        <v>5.4</v>
      </c>
      <c r="P11" s="15">
        <f>($P$21*24+$F11/P$20)/24</f>
        <v>0.4167708333333333</v>
      </c>
      <c r="Q11" s="15">
        <f>($P$21*24+$F11/Q$20)/24</f>
        <v>0.41676587301587303</v>
      </c>
      <c r="R11" s="6"/>
    </row>
    <row r="12" spans="1:18" ht="22.5">
      <c r="A12" s="34" t="s">
        <v>25</v>
      </c>
      <c r="B12" s="12"/>
      <c r="C12" s="37">
        <v>6100</v>
      </c>
      <c r="D12" s="37">
        <v>13.1</v>
      </c>
      <c r="E12" s="37">
        <v>10.8</v>
      </c>
      <c r="F12" s="13">
        <v>0.5</v>
      </c>
      <c r="G12" s="13"/>
      <c r="H12" s="14"/>
      <c r="I12" s="14"/>
      <c r="J12" s="14"/>
      <c r="K12" s="14"/>
      <c r="L12" s="13"/>
      <c r="M12" s="15"/>
      <c r="N12" s="14">
        <f>F12-F11</f>
        <v>0.4</v>
      </c>
      <c r="O12" s="14">
        <f>$F$19-F12</f>
        <v>5</v>
      </c>
      <c r="P12" s="33">
        <f>($P$21*24+$F12/P$20)/24</f>
        <v>0.4171875</v>
      </c>
      <c r="Q12" s="33">
        <f>($P$21*24+$F12/Q$20)/24</f>
        <v>0.41716269841269843</v>
      </c>
      <c r="R12" s="6"/>
    </row>
    <row r="13" spans="1:18" ht="12.75">
      <c r="A13" s="34" t="s">
        <v>24</v>
      </c>
      <c r="B13" s="12"/>
      <c r="C13" s="13">
        <v>6100</v>
      </c>
      <c r="D13" s="37">
        <v>13.1</v>
      </c>
      <c r="E13" s="37">
        <v>10.8</v>
      </c>
      <c r="F13" s="13">
        <v>0.8</v>
      </c>
      <c r="G13" s="13"/>
      <c r="H13" s="14"/>
      <c r="I13" s="14"/>
      <c r="J13" s="14"/>
      <c r="K13" s="14"/>
      <c r="L13" s="13"/>
      <c r="M13" s="13"/>
      <c r="N13" s="14">
        <f>F13-F12</f>
        <v>0.30000000000000004</v>
      </c>
      <c r="O13" s="14">
        <f>$F$19-F13</f>
        <v>4.7</v>
      </c>
      <c r="P13" s="33">
        <f>($P$21*24+$F13/P$20)/24</f>
        <v>0.4175</v>
      </c>
      <c r="Q13" s="33">
        <f>($P$21*24+$F13/Q$20)/24</f>
        <v>0.4174603174603175</v>
      </c>
      <c r="R13" s="6"/>
    </row>
    <row r="14" spans="1:18" ht="12.75">
      <c r="A14" s="34" t="s">
        <v>26</v>
      </c>
      <c r="B14" s="12"/>
      <c r="C14" s="13">
        <v>6100</v>
      </c>
      <c r="D14" s="37">
        <v>13.1</v>
      </c>
      <c r="E14" s="37">
        <v>10.8</v>
      </c>
      <c r="F14" s="13">
        <v>0.8</v>
      </c>
      <c r="G14" s="13"/>
      <c r="H14" s="14"/>
      <c r="I14" s="14"/>
      <c r="J14" s="14"/>
      <c r="K14" s="14"/>
      <c r="L14" s="13"/>
      <c r="M14" s="13"/>
      <c r="N14" s="14">
        <f>F14-F13</f>
        <v>0</v>
      </c>
      <c r="O14" s="14">
        <f>$F$19-F14</f>
        <v>4.7</v>
      </c>
      <c r="P14" s="33">
        <f>($P$21*24+$F14/P$20)/24</f>
        <v>0.4175</v>
      </c>
      <c r="Q14" s="33">
        <f>($P$21*24+$F14/Q$20)/24</f>
        <v>0.4174603174603175</v>
      </c>
      <c r="R14" s="6"/>
    </row>
    <row r="15" spans="1:18" ht="12.75">
      <c r="A15" s="36" t="s">
        <v>27</v>
      </c>
      <c r="B15" s="12"/>
      <c r="C15" s="13">
        <v>6100</v>
      </c>
      <c r="D15" s="37">
        <v>13.1</v>
      </c>
      <c r="E15" s="37">
        <v>10.8</v>
      </c>
      <c r="F15" s="13">
        <v>2.8</v>
      </c>
      <c r="G15" s="13"/>
      <c r="H15" s="14"/>
      <c r="I15" s="14"/>
      <c r="J15" s="14"/>
      <c r="K15" s="14"/>
      <c r="L15" s="13"/>
      <c r="M15" s="13"/>
      <c r="N15" s="14">
        <f>F15-F14</f>
        <v>1.9999999999999998</v>
      </c>
      <c r="O15" s="14">
        <f>$F$19-F15</f>
        <v>2.7</v>
      </c>
      <c r="P15" s="33">
        <f>($P$21*24+$F15/P$20)/24</f>
        <v>0.41958333333333336</v>
      </c>
      <c r="Q15" s="33">
        <f>($P$21*24+$F15/Q$20)/24</f>
        <v>0.41944444444444445</v>
      </c>
      <c r="R15" s="6"/>
    </row>
    <row r="16" spans="1:18" ht="12.75">
      <c r="A16" s="34" t="s">
        <v>24</v>
      </c>
      <c r="B16" s="12"/>
      <c r="C16" s="13">
        <v>6100</v>
      </c>
      <c r="D16" s="37">
        <v>13.1</v>
      </c>
      <c r="E16" s="37">
        <v>10.8</v>
      </c>
      <c r="F16" s="13">
        <v>4.8</v>
      </c>
      <c r="G16" s="13"/>
      <c r="H16" s="14"/>
      <c r="I16" s="14"/>
      <c r="J16" s="14"/>
      <c r="K16" s="14"/>
      <c r="L16" s="13"/>
      <c r="M16" s="13"/>
      <c r="N16" s="14">
        <f>F16-F15</f>
        <v>2</v>
      </c>
      <c r="O16" s="14">
        <f>$F$19-F16</f>
        <v>0.7000000000000002</v>
      </c>
      <c r="P16" s="33">
        <f>($P$21*24+$F16/P$20)/24</f>
        <v>0.42166666666666663</v>
      </c>
      <c r="Q16" s="33">
        <f>($P$21*24+$F16/Q$20)/24</f>
        <v>0.42142857142857143</v>
      </c>
      <c r="R16" s="6"/>
    </row>
    <row r="17" spans="1:18" ht="12.75">
      <c r="A17" s="36" t="s">
        <v>28</v>
      </c>
      <c r="B17" s="12"/>
      <c r="C17" s="37" t="s">
        <v>17</v>
      </c>
      <c r="D17" s="37" t="s">
        <v>17</v>
      </c>
      <c r="E17" s="37" t="s">
        <v>17</v>
      </c>
      <c r="F17" s="13">
        <v>5.2</v>
      </c>
      <c r="G17" s="13"/>
      <c r="H17" s="14"/>
      <c r="I17" s="14"/>
      <c r="J17" s="14"/>
      <c r="K17" s="14"/>
      <c r="L17" s="13"/>
      <c r="M17" s="13"/>
      <c r="N17" s="14">
        <f>F17-F16</f>
        <v>0.40000000000000036</v>
      </c>
      <c r="O17" s="14">
        <f>$F$19-F17</f>
        <v>0.2999999999999998</v>
      </c>
      <c r="P17" s="33">
        <f>($P$21*24+$F17/P$20)/24</f>
        <v>0.42208333333333337</v>
      </c>
      <c r="Q17" s="33">
        <f>($P$21*24+$F17/Q$20)/24</f>
        <v>0.4218253968253968</v>
      </c>
      <c r="R17" s="6"/>
    </row>
    <row r="18" spans="1:18" ht="12.75">
      <c r="A18" s="36" t="s">
        <v>29</v>
      </c>
      <c r="B18" s="12"/>
      <c r="C18" s="13" t="s">
        <v>17</v>
      </c>
      <c r="D18" s="13" t="s">
        <v>17</v>
      </c>
      <c r="E18" s="13" t="s">
        <v>17</v>
      </c>
      <c r="F18" s="13">
        <v>5.5</v>
      </c>
      <c r="G18" s="13"/>
      <c r="H18" s="14"/>
      <c r="I18" s="14"/>
      <c r="J18" s="14"/>
      <c r="K18" s="14"/>
      <c r="L18" s="13"/>
      <c r="M18" s="13"/>
      <c r="N18" s="14">
        <f>F18-F17</f>
        <v>0.2999999999999998</v>
      </c>
      <c r="O18" s="14">
        <f>$F$19-F18</f>
        <v>0</v>
      </c>
      <c r="P18" s="33">
        <f>($P$21*24+$F18/P$20)/24</f>
        <v>0.4223958333333333</v>
      </c>
      <c r="Q18" s="33">
        <f>($P$21*24+$F18/Q$20)/24</f>
        <v>0.42212301587301587</v>
      </c>
      <c r="R18" s="6"/>
    </row>
    <row r="19" spans="1:17" ht="12.75">
      <c r="A19" s="7" t="s">
        <v>5</v>
      </c>
      <c r="B19" s="16"/>
      <c r="C19" s="18"/>
      <c r="D19" s="18"/>
      <c r="E19" s="18"/>
      <c r="F19" s="17">
        <v>5.5</v>
      </c>
      <c r="G19" s="18"/>
      <c r="H19" s="19"/>
      <c r="I19" s="19"/>
      <c r="J19" s="19"/>
      <c r="K19" s="19"/>
      <c r="L19" s="18"/>
      <c r="M19" s="20"/>
      <c r="N19" s="20"/>
      <c r="O19" s="20"/>
      <c r="P19" s="20"/>
      <c r="Q19" s="20"/>
    </row>
    <row r="20" spans="1:17" ht="12.75">
      <c r="A20" s="5" t="s">
        <v>1</v>
      </c>
      <c r="B20" s="2"/>
      <c r="C20" s="29"/>
      <c r="D20" s="2"/>
      <c r="E20" s="2"/>
      <c r="F20" s="2"/>
      <c r="G20" s="2"/>
      <c r="H20" s="3"/>
      <c r="I20" s="3"/>
      <c r="J20" s="3"/>
      <c r="K20" s="3"/>
      <c r="L20" s="2"/>
      <c r="M20" s="2"/>
      <c r="N20" s="2"/>
      <c r="O20" s="2"/>
      <c r="P20" s="2">
        <v>40</v>
      </c>
      <c r="Q20" s="2">
        <v>42</v>
      </c>
    </row>
    <row r="21" spans="1:17" ht="12.75">
      <c r="A21" s="5" t="s">
        <v>2</v>
      </c>
      <c r="B21" s="2"/>
      <c r="C21" s="29"/>
      <c r="D21" s="2"/>
      <c r="E21" s="2"/>
      <c r="F21" s="2"/>
      <c r="G21" s="2"/>
      <c r="H21" s="3"/>
      <c r="I21" s="3"/>
      <c r="J21" s="3"/>
      <c r="K21" s="3"/>
      <c r="L21" s="2"/>
      <c r="M21" s="2"/>
      <c r="N21" s="2"/>
      <c r="O21" s="2"/>
      <c r="P21" s="4">
        <v>0.4166666666666667</v>
      </c>
      <c r="Q21" s="2"/>
    </row>
    <row r="22" ht="12.75"/>
    <row r="24" ht="12.75"/>
  </sheetData>
  <sheetProtection/>
  <printOptions/>
  <pageMargins left="0.36" right="0.41" top="0.17" bottom="0.49" header="0" footer="0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s012016</cp:lastModifiedBy>
  <cp:lastPrinted>2013-01-11T17:30:09Z</cp:lastPrinted>
  <dcterms:created xsi:type="dcterms:W3CDTF">2003-03-03T18:08:27Z</dcterms:created>
  <dcterms:modified xsi:type="dcterms:W3CDTF">2018-02-14T12:09:08Z</dcterms:modified>
  <cp:category/>
  <cp:version/>
  <cp:contentType/>
  <cp:contentStatus/>
</cp:coreProperties>
</file>