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ter\Google Drive\ComEmotion\Klanten\2019\20190329 E3 BinckBank Classic\website\parcours\"/>
    </mc:Choice>
  </mc:AlternateContent>
  <xr:revisionPtr revIDLastSave="0" documentId="13_ncr:1_{38FC2D77-B571-45F2-9157-1DBE23B9A9F3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Pc E3 31.10.2018" sheetId="1" r:id="rId1"/>
    <sheet name="Blad2" sheetId="5" r:id="rId2"/>
  </sheets>
  <definedNames>
    <definedName name="_xlnm.Print_Area" localSheetId="0">'Pc E3 31.10.2018'!$A$4:$R$238</definedName>
  </definedNames>
  <calcPr calcId="162913"/>
</workbook>
</file>

<file path=xl/calcChain.xml><?xml version="1.0" encoding="utf-8"?>
<calcChain xmlns="http://schemas.openxmlformats.org/spreadsheetml/2006/main">
  <c r="U186" i="1" l="1"/>
  <c r="T186" i="1"/>
  <c r="S186" i="1"/>
  <c r="Q186" i="1"/>
  <c r="P186" i="1"/>
  <c r="N186" i="1"/>
  <c r="O186" i="1" s="1"/>
  <c r="L186" i="1"/>
  <c r="M186" i="1" s="1"/>
  <c r="S156" i="1" l="1"/>
  <c r="T156" i="1"/>
  <c r="U156" i="1"/>
  <c r="U153" i="1"/>
  <c r="T153" i="1"/>
  <c r="S153" i="1"/>
  <c r="P153" i="1"/>
  <c r="Q153" i="1" s="1"/>
  <c r="N153" i="1"/>
  <c r="O153" i="1" s="1"/>
  <c r="L153" i="1"/>
  <c r="M153" i="1" s="1"/>
  <c r="U148" i="1"/>
  <c r="T148" i="1"/>
  <c r="S148" i="1"/>
  <c r="P148" i="1"/>
  <c r="Q148" i="1" s="1"/>
  <c r="N148" i="1"/>
  <c r="O148" i="1" s="1"/>
  <c r="L148" i="1"/>
  <c r="M148" i="1" s="1"/>
  <c r="S228" i="1" l="1"/>
  <c r="T228" i="1"/>
  <c r="S227" i="1"/>
  <c r="T227" i="1"/>
  <c r="S226" i="1"/>
  <c r="T226" i="1"/>
  <c r="L52" i="1" l="1"/>
  <c r="M52" i="1" s="1"/>
  <c r="N52" i="1"/>
  <c r="O52" i="1" s="1"/>
  <c r="P52" i="1"/>
  <c r="Q52" i="1" s="1"/>
  <c r="L51" i="1" l="1"/>
  <c r="M51" i="1" s="1"/>
  <c r="N51" i="1"/>
  <c r="O51" i="1" s="1"/>
  <c r="P51" i="1"/>
  <c r="Q51" i="1" s="1"/>
  <c r="L25" i="1" l="1"/>
  <c r="M25" i="1" s="1"/>
  <c r="N25" i="1"/>
  <c r="O25" i="1" s="1"/>
  <c r="P25" i="1"/>
  <c r="Q25" i="1" s="1"/>
  <c r="L24" i="1"/>
  <c r="M24" i="1" s="1"/>
  <c r="N24" i="1"/>
  <c r="O24" i="1" s="1"/>
  <c r="P24" i="1"/>
  <c r="Q24" i="1" s="1"/>
  <c r="L22" i="1" l="1"/>
  <c r="M22" i="1" s="1"/>
  <c r="N22" i="1"/>
  <c r="O22" i="1" s="1"/>
  <c r="P22" i="1"/>
  <c r="Q22" i="1" s="1"/>
  <c r="S175" i="1"/>
  <c r="U175" i="1"/>
  <c r="S174" i="1"/>
  <c r="U174" i="1"/>
  <c r="S173" i="1"/>
  <c r="U173" i="1"/>
  <c r="S172" i="1"/>
  <c r="U172" i="1"/>
  <c r="S171" i="1"/>
  <c r="T171" i="1"/>
  <c r="U171" i="1"/>
  <c r="B93" i="1" l="1"/>
  <c r="I14" i="1"/>
  <c r="I156" i="1" s="1"/>
  <c r="I227" i="1" l="1"/>
  <c r="I228" i="1"/>
  <c r="I226" i="1"/>
  <c r="I99" i="1"/>
  <c r="I55" i="1"/>
  <c r="I53" i="1"/>
  <c r="I49" i="1"/>
  <c r="I60" i="1"/>
  <c r="I85" i="1"/>
  <c r="I62" i="1"/>
  <c r="I22" i="1"/>
  <c r="I24" i="1"/>
  <c r="I25" i="1"/>
  <c r="I16" i="1"/>
  <c r="I174" i="1"/>
  <c r="I173" i="1"/>
  <c r="I171" i="1"/>
  <c r="I172" i="1"/>
  <c r="I175" i="1"/>
  <c r="I94" i="1"/>
  <c r="I96" i="1"/>
  <c r="I93" i="1"/>
  <c r="I92" i="1"/>
  <c r="I95" i="1"/>
  <c r="I97" i="1"/>
  <c r="I233" i="1"/>
  <c r="I213" i="1"/>
  <c r="I204" i="1"/>
  <c r="I195" i="1"/>
  <c r="I185" i="1"/>
  <c r="I176" i="1"/>
  <c r="I162" i="1"/>
  <c r="I152" i="1"/>
  <c r="I139" i="1"/>
  <c r="I121" i="1"/>
  <c r="I102" i="1"/>
  <c r="I77" i="1"/>
  <c r="I57" i="1"/>
  <c r="I41" i="1"/>
  <c r="I158" i="1"/>
  <c r="I111" i="1"/>
  <c r="I68" i="1"/>
  <c r="I15" i="1"/>
  <c r="I220" i="1"/>
  <c r="I211" i="1"/>
  <c r="I202" i="1"/>
  <c r="I192" i="1"/>
  <c r="I183" i="1"/>
  <c r="I169" i="1"/>
  <c r="I160" i="1"/>
  <c r="I150" i="1"/>
  <c r="I134" i="1"/>
  <c r="I117" i="1"/>
  <c r="I91" i="1"/>
  <c r="I73" i="1"/>
  <c r="I37" i="1"/>
  <c r="I237" i="1"/>
  <c r="I218" i="1"/>
  <c r="I209" i="1"/>
  <c r="I190" i="1"/>
  <c r="I180" i="1"/>
  <c r="I167" i="1"/>
  <c r="I147" i="1"/>
  <c r="I130" i="1"/>
  <c r="I87" i="1"/>
  <c r="I21" i="1"/>
  <c r="I235" i="1"/>
  <c r="I215" i="1"/>
  <c r="I207" i="1"/>
  <c r="I197" i="1"/>
  <c r="I188" i="1"/>
  <c r="I178" i="1"/>
  <c r="I164" i="1"/>
  <c r="I155" i="1"/>
  <c r="I143" i="1"/>
  <c r="I126" i="1"/>
  <c r="I106" i="1"/>
  <c r="I82" i="1"/>
  <c r="I61" i="1"/>
  <c r="I45" i="1"/>
  <c r="I29" i="1"/>
  <c r="I17" i="1"/>
  <c r="I145" i="1"/>
  <c r="I141" i="1"/>
  <c r="I136" i="1"/>
  <c r="I132" i="1"/>
  <c r="I128" i="1"/>
  <c r="I124" i="1"/>
  <c r="I119" i="1"/>
  <c r="I115" i="1"/>
  <c r="I109" i="1"/>
  <c r="I104" i="1"/>
  <c r="I100" i="1"/>
  <c r="I89" i="1"/>
  <c r="I84" i="1"/>
  <c r="I79" i="1"/>
  <c r="I75" i="1"/>
  <c r="I71" i="1"/>
  <c r="I66" i="1"/>
  <c r="I54" i="1"/>
  <c r="I47" i="1"/>
  <c r="I43" i="1"/>
  <c r="I39" i="1"/>
  <c r="I35" i="1"/>
  <c r="I31" i="1"/>
  <c r="I26" i="1"/>
  <c r="I19" i="1"/>
  <c r="I238" i="1"/>
  <c r="I234" i="1"/>
  <c r="I219" i="1"/>
  <c r="I214" i="1"/>
  <c r="I210" i="1"/>
  <c r="I205" i="1"/>
  <c r="I201" i="1"/>
  <c r="I196" i="1"/>
  <c r="I191" i="1"/>
  <c r="I187" i="1"/>
  <c r="I182" i="1"/>
  <c r="I177" i="1"/>
  <c r="I168" i="1"/>
  <c r="I163" i="1"/>
  <c r="I159" i="1"/>
  <c r="I154" i="1"/>
  <c r="I149" i="1"/>
  <c r="I144" i="1"/>
  <c r="I140" i="1"/>
  <c r="I135" i="1"/>
  <c r="I131" i="1"/>
  <c r="I127" i="1"/>
  <c r="I122" i="1"/>
  <c r="I118" i="1"/>
  <c r="I112" i="1"/>
  <c r="I108" i="1"/>
  <c r="I103" i="1"/>
  <c r="I88" i="1"/>
  <c r="I83" i="1"/>
  <c r="I78" i="1"/>
  <c r="I74" i="1"/>
  <c r="I70" i="1"/>
  <c r="I63" i="1"/>
  <c r="I58" i="1"/>
  <c r="I52" i="1"/>
  <c r="I46" i="1"/>
  <c r="I42" i="1"/>
  <c r="I38" i="1"/>
  <c r="I33" i="1"/>
  <c r="I30" i="1"/>
  <c r="I23" i="1"/>
  <c r="I18" i="1"/>
  <c r="I236" i="1"/>
  <c r="I232" i="1"/>
  <c r="I216" i="1"/>
  <c r="I212" i="1"/>
  <c r="I208" i="1"/>
  <c r="I203" i="1"/>
  <c r="I198" i="1"/>
  <c r="I193" i="1"/>
  <c r="I189" i="1"/>
  <c r="I184" i="1"/>
  <c r="I179" i="1"/>
  <c r="I170" i="1"/>
  <c r="I166" i="1"/>
  <c r="I161" i="1"/>
  <c r="I157" i="1"/>
  <c r="I151" i="1"/>
  <c r="I146" i="1"/>
  <c r="I142" i="1"/>
  <c r="I138" i="1"/>
  <c r="I133" i="1"/>
  <c r="I129" i="1"/>
  <c r="I125" i="1"/>
  <c r="I120" i="1"/>
  <c r="I116" i="1"/>
  <c r="I110" i="1"/>
  <c r="I105" i="1"/>
  <c r="I101" i="1"/>
  <c r="I90" i="1"/>
  <c r="I86" i="1"/>
  <c r="I80" i="1"/>
  <c r="I76" i="1"/>
  <c r="I72" i="1"/>
  <c r="I67" i="1"/>
  <c r="I59" i="1"/>
  <c r="I56" i="1"/>
  <c r="I50" i="1"/>
  <c r="I44" i="1"/>
  <c r="I40" i="1"/>
  <c r="I36" i="1"/>
  <c r="I32" i="1"/>
  <c r="I28" i="1"/>
  <c r="I27" i="1"/>
  <c r="I20" i="1"/>
  <c r="S164" i="1"/>
  <c r="T164" i="1"/>
  <c r="U164" i="1"/>
  <c r="S134" i="1"/>
  <c r="T134" i="1"/>
  <c r="U134" i="1"/>
  <c r="T128" i="1"/>
  <c r="U128" i="1"/>
  <c r="T127" i="1"/>
  <c r="U127" i="1"/>
  <c r="T126" i="1"/>
  <c r="U126" i="1"/>
  <c r="T125" i="1"/>
  <c r="U125" i="1"/>
  <c r="U123" i="1"/>
  <c r="T123" i="1"/>
  <c r="S123" i="1"/>
  <c r="P123" i="1"/>
  <c r="Q123" i="1" s="1"/>
  <c r="N123" i="1"/>
  <c r="O123" i="1" s="1"/>
  <c r="L123" i="1"/>
  <c r="M123" i="1" s="1"/>
  <c r="S122" i="1"/>
  <c r="T122" i="1"/>
  <c r="U122" i="1"/>
  <c r="U120" i="1"/>
  <c r="T120" i="1"/>
  <c r="S120" i="1"/>
  <c r="P120" i="1"/>
  <c r="Q120" i="1" s="1"/>
  <c r="N120" i="1"/>
  <c r="O120" i="1" s="1"/>
  <c r="L120" i="1"/>
  <c r="M120" i="1" s="1"/>
  <c r="U119" i="1"/>
  <c r="T119" i="1"/>
  <c r="S119" i="1"/>
  <c r="P118" i="1"/>
  <c r="Q118" i="1" s="1"/>
  <c r="N118" i="1"/>
  <c r="O118" i="1" s="1"/>
  <c r="L118" i="1"/>
  <c r="M118" i="1" s="1"/>
  <c r="P117" i="1"/>
  <c r="Q117" i="1" s="1"/>
  <c r="N117" i="1"/>
  <c r="O117" i="1" s="1"/>
  <c r="L117" i="1"/>
  <c r="M117" i="1" s="1"/>
  <c r="P116" i="1"/>
  <c r="Q116" i="1" s="1"/>
  <c r="N116" i="1"/>
  <c r="O116" i="1" s="1"/>
  <c r="L116" i="1"/>
  <c r="M116" i="1" s="1"/>
  <c r="P115" i="1"/>
  <c r="Q115" i="1" s="1"/>
  <c r="N115" i="1"/>
  <c r="O115" i="1" s="1"/>
  <c r="L115" i="1"/>
  <c r="M115" i="1" s="1"/>
  <c r="U114" i="1"/>
  <c r="T114" i="1"/>
  <c r="S114" i="1"/>
  <c r="P114" i="1"/>
  <c r="Q114" i="1" s="1"/>
  <c r="N114" i="1"/>
  <c r="O114" i="1" s="1"/>
  <c r="L114" i="1"/>
  <c r="M114" i="1" s="1"/>
  <c r="U113" i="1"/>
  <c r="T113" i="1"/>
  <c r="S113" i="1"/>
  <c r="P113" i="1"/>
  <c r="Q113" i="1" s="1"/>
  <c r="N113" i="1"/>
  <c r="O113" i="1" s="1"/>
  <c r="L113" i="1"/>
  <c r="M113" i="1" s="1"/>
  <c r="P112" i="1"/>
  <c r="Q112" i="1" s="1"/>
  <c r="N112" i="1"/>
  <c r="O112" i="1" s="1"/>
  <c r="L112" i="1"/>
  <c r="M112" i="1" s="1"/>
  <c r="P111" i="1"/>
  <c r="Q111" i="1" s="1"/>
  <c r="N111" i="1"/>
  <c r="O111" i="1" s="1"/>
  <c r="L111" i="1"/>
  <c r="M111" i="1" s="1"/>
  <c r="P110" i="1"/>
  <c r="Q110" i="1" s="1"/>
  <c r="N110" i="1"/>
  <c r="O110" i="1" s="1"/>
  <c r="L110" i="1"/>
  <c r="M110" i="1" s="1"/>
  <c r="P109" i="1"/>
  <c r="Q109" i="1" s="1"/>
  <c r="N109" i="1"/>
  <c r="O109" i="1" s="1"/>
  <c r="L109" i="1"/>
  <c r="M109" i="1" s="1"/>
  <c r="P108" i="1"/>
  <c r="Q108" i="1" s="1"/>
  <c r="N108" i="1"/>
  <c r="O108" i="1" s="1"/>
  <c r="L108" i="1"/>
  <c r="M108" i="1" s="1"/>
  <c r="U107" i="1"/>
  <c r="T107" i="1"/>
  <c r="S107" i="1"/>
  <c r="P107" i="1"/>
  <c r="Q107" i="1" s="1"/>
  <c r="N107" i="1"/>
  <c r="O107" i="1" s="1"/>
  <c r="L107" i="1"/>
  <c r="M107" i="1" s="1"/>
  <c r="P106" i="1"/>
  <c r="Q106" i="1" s="1"/>
  <c r="N106" i="1"/>
  <c r="O106" i="1" s="1"/>
  <c r="L106" i="1"/>
  <c r="M106" i="1" s="1"/>
  <c r="P105" i="1"/>
  <c r="Q105" i="1" s="1"/>
  <c r="N105" i="1"/>
  <c r="O105" i="1" s="1"/>
  <c r="L105" i="1"/>
  <c r="M105" i="1" s="1"/>
  <c r="P104" i="1"/>
  <c r="Q104" i="1" s="1"/>
  <c r="N104" i="1"/>
  <c r="O104" i="1" s="1"/>
  <c r="L104" i="1"/>
  <c r="M104" i="1" s="1"/>
  <c r="P103" i="1"/>
  <c r="Q103" i="1" s="1"/>
  <c r="N103" i="1"/>
  <c r="O103" i="1" s="1"/>
  <c r="L103" i="1"/>
  <c r="M103" i="1" s="1"/>
  <c r="P102" i="1"/>
  <c r="Q102" i="1" s="1"/>
  <c r="N102" i="1"/>
  <c r="O102" i="1" s="1"/>
  <c r="L102" i="1"/>
  <c r="M102" i="1" s="1"/>
  <c r="P101" i="1"/>
  <c r="Q101" i="1" s="1"/>
  <c r="N101" i="1"/>
  <c r="O101" i="1" s="1"/>
  <c r="L101" i="1"/>
  <c r="M101" i="1" s="1"/>
  <c r="P100" i="1"/>
  <c r="Q100" i="1" s="1"/>
  <c r="N100" i="1"/>
  <c r="O100" i="1" s="1"/>
  <c r="L100" i="1"/>
  <c r="M100" i="1" s="1"/>
  <c r="L78" i="1"/>
  <c r="M78" i="1" s="1"/>
  <c r="N78" i="1"/>
  <c r="O78" i="1" s="1"/>
  <c r="P78" i="1"/>
  <c r="Q78" i="1" s="1"/>
  <c r="L58" i="1"/>
  <c r="M58" i="1" s="1"/>
  <c r="N58" i="1"/>
  <c r="O58" i="1" s="1"/>
  <c r="P58" i="1"/>
  <c r="Q58" i="1" s="1"/>
  <c r="L57" i="1"/>
  <c r="M57" i="1" s="1"/>
  <c r="N57" i="1"/>
  <c r="O57" i="1" s="1"/>
  <c r="P57" i="1"/>
  <c r="Q57" i="1" s="1"/>
  <c r="L56" i="1"/>
  <c r="M56" i="1" s="1"/>
  <c r="N56" i="1"/>
  <c r="O56" i="1" s="1"/>
  <c r="P56" i="1"/>
  <c r="Q56" i="1" s="1"/>
  <c r="J14" i="1" l="1"/>
  <c r="J156" i="1" s="1"/>
  <c r="K14" i="1"/>
  <c r="K156" i="1" s="1"/>
  <c r="K227" i="1" l="1"/>
  <c r="K226" i="1"/>
  <c r="K228" i="1"/>
  <c r="J227" i="1"/>
  <c r="J228" i="1"/>
  <c r="J226" i="1"/>
  <c r="K99" i="1"/>
  <c r="K55" i="1"/>
  <c r="K53" i="1"/>
  <c r="K49" i="1"/>
  <c r="J99" i="1"/>
  <c r="J55" i="1"/>
  <c r="J53" i="1"/>
  <c r="J49" i="1"/>
  <c r="K60" i="1"/>
  <c r="K62" i="1"/>
  <c r="K85" i="1"/>
  <c r="J60" i="1"/>
  <c r="J85" i="1"/>
  <c r="J62" i="1"/>
  <c r="K22" i="1"/>
  <c r="K24" i="1"/>
  <c r="K25" i="1"/>
  <c r="J22" i="1"/>
  <c r="J24" i="1"/>
  <c r="J25" i="1"/>
  <c r="K172" i="1"/>
  <c r="K173" i="1"/>
  <c r="K175" i="1"/>
  <c r="K171" i="1"/>
  <c r="K174" i="1"/>
  <c r="J175" i="1"/>
  <c r="J171" i="1"/>
  <c r="J174" i="1"/>
  <c r="J173" i="1"/>
  <c r="J172" i="1"/>
  <c r="K95" i="1"/>
  <c r="K92" i="1"/>
  <c r="K94" i="1"/>
  <c r="K97" i="1"/>
  <c r="K96" i="1"/>
  <c r="K93" i="1"/>
  <c r="J97" i="1"/>
  <c r="J95" i="1"/>
  <c r="J96" i="1"/>
  <c r="J92" i="1"/>
  <c r="J94" i="1"/>
  <c r="J93" i="1"/>
  <c r="K185" i="1"/>
  <c r="K52" i="1"/>
  <c r="K188" i="1"/>
  <c r="K15" i="1"/>
  <c r="K189" i="1"/>
  <c r="K187" i="1"/>
  <c r="J185" i="1"/>
  <c r="J188" i="1"/>
  <c r="J189" i="1"/>
  <c r="J15" i="1"/>
  <c r="J187" i="1"/>
  <c r="K164" i="1"/>
  <c r="J164" i="1"/>
  <c r="J134" i="1"/>
  <c r="J161" i="1"/>
  <c r="J162" i="1"/>
  <c r="K134" i="1"/>
  <c r="K162" i="1"/>
  <c r="K161" i="1"/>
  <c r="K126" i="1"/>
  <c r="K127" i="1"/>
  <c r="K125" i="1"/>
  <c r="K128" i="1"/>
  <c r="J127" i="1"/>
  <c r="J125" i="1"/>
  <c r="J128" i="1"/>
  <c r="J126" i="1"/>
  <c r="K122" i="1"/>
  <c r="K121" i="1"/>
  <c r="K120" i="1"/>
  <c r="K119" i="1"/>
  <c r="J121" i="1"/>
  <c r="J120" i="1"/>
  <c r="J119" i="1"/>
  <c r="J122" i="1"/>
  <c r="K78" i="1"/>
  <c r="K57" i="1"/>
  <c r="K58" i="1"/>
  <c r="K56" i="1"/>
  <c r="K91" i="1"/>
  <c r="J233" i="1"/>
  <c r="J58" i="1"/>
  <c r="J56" i="1"/>
  <c r="J91" i="1"/>
  <c r="J78" i="1"/>
  <c r="J57" i="1"/>
  <c r="K16" i="1"/>
  <c r="K233" i="1"/>
  <c r="T100" i="1" l="1"/>
  <c r="U100" i="1"/>
  <c r="S100" i="1"/>
  <c r="J100" i="1"/>
  <c r="K100" i="1"/>
  <c r="T110" i="1"/>
  <c r="J110" i="1"/>
  <c r="S110" i="1"/>
  <c r="U110" i="1"/>
  <c r="K110" i="1"/>
  <c r="S101" i="1"/>
  <c r="J101" i="1"/>
  <c r="T101" i="1"/>
  <c r="U101" i="1"/>
  <c r="K101" i="1"/>
  <c r="S105" i="1"/>
  <c r="J105" i="1"/>
  <c r="K105" i="1"/>
  <c r="T105" i="1"/>
  <c r="U105" i="1"/>
  <c r="T115" i="1"/>
  <c r="J115" i="1"/>
  <c r="U115" i="1"/>
  <c r="S115" i="1"/>
  <c r="K115" i="1"/>
  <c r="T112" i="1"/>
  <c r="S112" i="1"/>
  <c r="J112" i="1"/>
  <c r="U112" i="1"/>
  <c r="K112" i="1"/>
  <c r="T104" i="1"/>
  <c r="U104" i="1"/>
  <c r="S104" i="1"/>
  <c r="K104" i="1"/>
  <c r="J104" i="1"/>
  <c r="T102" i="1"/>
  <c r="U102" i="1"/>
  <c r="S102" i="1"/>
  <c r="K102" i="1"/>
  <c r="J102" i="1"/>
  <c r="T106" i="1"/>
  <c r="U106" i="1"/>
  <c r="S106" i="1"/>
  <c r="K106" i="1"/>
  <c r="J106" i="1"/>
  <c r="T117" i="1"/>
  <c r="J117" i="1"/>
  <c r="U117" i="1"/>
  <c r="S117" i="1"/>
  <c r="K117" i="1"/>
  <c r="T116" i="1"/>
  <c r="S116" i="1"/>
  <c r="K116" i="1"/>
  <c r="J116" i="1"/>
  <c r="U116" i="1"/>
  <c r="T111" i="1"/>
  <c r="U111" i="1"/>
  <c r="K111" i="1"/>
  <c r="J111" i="1"/>
  <c r="S111" i="1"/>
  <c r="S103" i="1"/>
  <c r="J103" i="1"/>
  <c r="K103" i="1"/>
  <c r="T103" i="1"/>
  <c r="U103" i="1"/>
  <c r="T109" i="1"/>
  <c r="S109" i="1"/>
  <c r="J109" i="1"/>
  <c r="U109" i="1"/>
  <c r="K109" i="1"/>
  <c r="T108" i="1"/>
  <c r="S108" i="1"/>
  <c r="J108" i="1"/>
  <c r="U108" i="1"/>
  <c r="K108" i="1"/>
  <c r="T118" i="1"/>
  <c r="U118" i="1"/>
  <c r="J118" i="1"/>
  <c r="S118" i="1"/>
  <c r="K118" i="1"/>
  <c r="K33" i="1"/>
  <c r="J33" i="1"/>
  <c r="K31" i="1"/>
  <c r="J31" i="1"/>
  <c r="J32" i="1"/>
  <c r="K32" i="1"/>
  <c r="J29" i="1"/>
  <c r="K29" i="1"/>
  <c r="J30" i="1"/>
  <c r="K30" i="1"/>
  <c r="J16" i="1"/>
  <c r="K218" i="1"/>
  <c r="K204" i="1"/>
  <c r="J204" i="1"/>
  <c r="K192" i="1"/>
  <c r="J192" i="1"/>
  <c r="K182" i="1"/>
  <c r="J182" i="1"/>
  <c r="K213" i="1"/>
  <c r="J213" i="1"/>
  <c r="K208" i="1"/>
  <c r="J208" i="1"/>
  <c r="K202" i="1"/>
  <c r="J202" i="1"/>
  <c r="K196" i="1"/>
  <c r="J196" i="1"/>
  <c r="K190" i="1"/>
  <c r="J190" i="1"/>
  <c r="K179" i="1"/>
  <c r="J179" i="1"/>
  <c r="K176" i="1"/>
  <c r="J176" i="1"/>
  <c r="K168" i="1"/>
  <c r="J168" i="1"/>
  <c r="K163" i="1"/>
  <c r="J163" i="1"/>
  <c r="K157" i="1"/>
  <c r="J157" i="1"/>
  <c r="K151" i="1"/>
  <c r="J151" i="1"/>
  <c r="K145" i="1"/>
  <c r="J145" i="1"/>
  <c r="K142" i="1"/>
  <c r="J142" i="1"/>
  <c r="K138" i="1"/>
  <c r="J138" i="1"/>
  <c r="K133" i="1"/>
  <c r="J133" i="1"/>
  <c r="K129" i="1"/>
  <c r="J129" i="1"/>
  <c r="K87" i="1"/>
  <c r="J87" i="1"/>
  <c r="K79" i="1"/>
  <c r="J79" i="1"/>
  <c r="K74" i="1"/>
  <c r="J74" i="1"/>
  <c r="K70" i="1"/>
  <c r="J70" i="1"/>
  <c r="K66" i="1"/>
  <c r="J66" i="1"/>
  <c r="K46" i="1"/>
  <c r="J46" i="1"/>
  <c r="K41" i="1"/>
  <c r="J41" i="1"/>
  <c r="K37" i="1"/>
  <c r="J37" i="1"/>
  <c r="K21" i="1"/>
  <c r="J21" i="1"/>
  <c r="K17" i="1"/>
  <c r="J17" i="1"/>
  <c r="K214" i="1"/>
  <c r="J214" i="1"/>
  <c r="K211" i="1"/>
  <c r="J211" i="1"/>
  <c r="K207" i="1"/>
  <c r="J207" i="1"/>
  <c r="K203" i="1"/>
  <c r="J203" i="1"/>
  <c r="K195" i="1"/>
  <c r="J195" i="1"/>
  <c r="K191" i="1"/>
  <c r="J191" i="1"/>
  <c r="K183" i="1"/>
  <c r="J183" i="1"/>
  <c r="K170" i="1"/>
  <c r="J170" i="1"/>
  <c r="K169" i="1"/>
  <c r="J169" i="1"/>
  <c r="K160" i="1"/>
  <c r="J160" i="1"/>
  <c r="K155" i="1"/>
  <c r="J155" i="1"/>
  <c r="K150" i="1"/>
  <c r="J150" i="1"/>
  <c r="K146" i="1"/>
  <c r="J146" i="1"/>
  <c r="K143" i="1"/>
  <c r="J143" i="1"/>
  <c r="K139" i="1"/>
  <c r="J139" i="1"/>
  <c r="K132" i="1"/>
  <c r="J132" i="1"/>
  <c r="K124" i="1"/>
  <c r="J124" i="1"/>
  <c r="K90" i="1"/>
  <c r="J90" i="1"/>
  <c r="K86" i="1"/>
  <c r="J86" i="1"/>
  <c r="K82" i="1"/>
  <c r="J82" i="1"/>
  <c r="K77" i="1"/>
  <c r="J77" i="1"/>
  <c r="K73" i="1"/>
  <c r="J73" i="1"/>
  <c r="K67" i="1"/>
  <c r="J67" i="1"/>
  <c r="K61" i="1"/>
  <c r="J61" i="1"/>
  <c r="K43" i="1"/>
  <c r="J43" i="1"/>
  <c r="K40" i="1"/>
  <c r="J40" i="1"/>
  <c r="K36" i="1"/>
  <c r="J36" i="1"/>
  <c r="K20" i="1"/>
  <c r="J20" i="1"/>
  <c r="K210" i="1"/>
  <c r="J210" i="1"/>
  <c r="K198" i="1"/>
  <c r="J198" i="1"/>
  <c r="K178" i="1"/>
  <c r="J178" i="1"/>
  <c r="K166" i="1"/>
  <c r="J166" i="1"/>
  <c r="K159" i="1"/>
  <c r="J159" i="1"/>
  <c r="K154" i="1"/>
  <c r="J154" i="1"/>
  <c r="K147" i="1"/>
  <c r="J147" i="1"/>
  <c r="K140" i="1"/>
  <c r="J140" i="1"/>
  <c r="K136" i="1"/>
  <c r="J136" i="1"/>
  <c r="K131" i="1"/>
  <c r="J131" i="1"/>
  <c r="K89" i="1"/>
  <c r="J89" i="1"/>
  <c r="K83" i="1"/>
  <c r="J83" i="1"/>
  <c r="K76" i="1"/>
  <c r="J76" i="1"/>
  <c r="K72" i="1"/>
  <c r="J72" i="1"/>
  <c r="K68" i="1"/>
  <c r="J68" i="1"/>
  <c r="K59" i="1"/>
  <c r="J59" i="1"/>
  <c r="K50" i="1"/>
  <c r="J50" i="1"/>
  <c r="K44" i="1"/>
  <c r="J44" i="1"/>
  <c r="K39" i="1"/>
  <c r="J39" i="1"/>
  <c r="K35" i="1"/>
  <c r="J35" i="1"/>
  <c r="K28" i="1"/>
  <c r="J28" i="1"/>
  <c r="K19" i="1"/>
  <c r="J19" i="1"/>
  <c r="K212" i="1"/>
  <c r="J212" i="1"/>
  <c r="K209" i="1"/>
  <c r="J209" i="1"/>
  <c r="K205" i="1"/>
  <c r="J205" i="1"/>
  <c r="K201" i="1"/>
  <c r="J201" i="1"/>
  <c r="K197" i="1"/>
  <c r="J197" i="1"/>
  <c r="K193" i="1"/>
  <c r="J193" i="1"/>
  <c r="K184" i="1"/>
  <c r="J184" i="1"/>
  <c r="K180" i="1"/>
  <c r="J180" i="1"/>
  <c r="K177" i="1"/>
  <c r="J177" i="1"/>
  <c r="K167" i="1"/>
  <c r="J167" i="1"/>
  <c r="K158" i="1"/>
  <c r="J158" i="1"/>
  <c r="K152" i="1"/>
  <c r="J152" i="1"/>
  <c r="K149" i="1"/>
  <c r="J149" i="1"/>
  <c r="K144" i="1"/>
  <c r="J144" i="1"/>
  <c r="K141" i="1"/>
  <c r="J141" i="1"/>
  <c r="K135" i="1"/>
  <c r="J135" i="1"/>
  <c r="K130" i="1"/>
  <c r="J130" i="1"/>
  <c r="K88" i="1"/>
  <c r="J88" i="1"/>
  <c r="K84" i="1"/>
  <c r="J84" i="1"/>
  <c r="K80" i="1"/>
  <c r="J80" i="1"/>
  <c r="K75" i="1"/>
  <c r="J75" i="1"/>
  <c r="K71" i="1"/>
  <c r="J71" i="1"/>
  <c r="K63" i="1"/>
  <c r="J63" i="1"/>
  <c r="K54" i="1"/>
  <c r="J54" i="1"/>
  <c r="K47" i="1"/>
  <c r="J47" i="1"/>
  <c r="K45" i="1"/>
  <c r="J45" i="1"/>
  <c r="K42" i="1"/>
  <c r="J42" i="1"/>
  <c r="K38" i="1"/>
  <c r="J38" i="1"/>
  <c r="K18" i="1"/>
  <c r="J18" i="1"/>
  <c r="S161" i="1"/>
  <c r="U161" i="1"/>
  <c r="J218" i="1" l="1"/>
  <c r="J235" i="1"/>
  <c r="I221" i="1"/>
  <c r="H14" i="1"/>
  <c r="H156" i="1" s="1"/>
  <c r="I229" i="1"/>
  <c r="I222" i="1"/>
  <c r="K234" i="1"/>
  <c r="K220" i="1"/>
  <c r="I230" i="1"/>
  <c r="K221" i="1"/>
  <c r="T215" i="1"/>
  <c r="S215" i="1"/>
  <c r="K215" i="1"/>
  <c r="U215" i="1"/>
  <c r="J215" i="1"/>
  <c r="K27" i="1"/>
  <c r="J27" i="1"/>
  <c r="J26" i="1"/>
  <c r="L26" i="1"/>
  <c r="M26" i="1" s="1"/>
  <c r="N26" i="1"/>
  <c r="O26" i="1" s="1"/>
  <c r="P26" i="1"/>
  <c r="Q26" i="1" s="1"/>
  <c r="K26" i="1"/>
  <c r="K23" i="1"/>
  <c r="N23" i="1"/>
  <c r="O23" i="1" s="1"/>
  <c r="J23" i="1"/>
  <c r="P23" i="1"/>
  <c r="Q23" i="1" s="1"/>
  <c r="L23" i="1"/>
  <c r="M23" i="1" s="1"/>
  <c r="K237" i="1"/>
  <c r="J237" i="1"/>
  <c r="K236" i="1"/>
  <c r="J236" i="1"/>
  <c r="K225" i="1"/>
  <c r="K230" i="1"/>
  <c r="J230" i="1"/>
  <c r="T161" i="1"/>
  <c r="U177" i="1"/>
  <c r="U178" i="1"/>
  <c r="U179" i="1"/>
  <c r="U180" i="1"/>
  <c r="U182" i="1"/>
  <c r="U183" i="1"/>
  <c r="U184" i="1"/>
  <c r="U190" i="1"/>
  <c r="U191" i="1"/>
  <c r="U192" i="1"/>
  <c r="U193" i="1"/>
  <c r="U194" i="1"/>
  <c r="U195" i="1"/>
  <c r="U196" i="1"/>
  <c r="U197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7" i="1"/>
  <c r="U218" i="1"/>
  <c r="U222" i="1"/>
  <c r="U176" i="1"/>
  <c r="U121" i="1"/>
  <c r="U124" i="1"/>
  <c r="U129" i="1"/>
  <c r="U130" i="1"/>
  <c r="U131" i="1"/>
  <c r="U132" i="1"/>
  <c r="U133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9" i="1"/>
  <c r="U150" i="1"/>
  <c r="U151" i="1"/>
  <c r="U152" i="1"/>
  <c r="U154" i="1"/>
  <c r="U155" i="1"/>
  <c r="U157" i="1"/>
  <c r="U158" i="1"/>
  <c r="U159" i="1"/>
  <c r="U160" i="1"/>
  <c r="U162" i="1"/>
  <c r="U163" i="1"/>
  <c r="U165" i="1"/>
  <c r="U166" i="1"/>
  <c r="U167" i="1"/>
  <c r="U168" i="1"/>
  <c r="U169" i="1"/>
  <c r="U170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T222" i="1"/>
  <c r="T170" i="1"/>
  <c r="T176" i="1"/>
  <c r="T177" i="1"/>
  <c r="T178" i="1"/>
  <c r="T179" i="1"/>
  <c r="T180" i="1"/>
  <c r="T182" i="1"/>
  <c r="T183" i="1"/>
  <c r="T184" i="1"/>
  <c r="T190" i="1"/>
  <c r="T191" i="1"/>
  <c r="T192" i="1"/>
  <c r="T193" i="1"/>
  <c r="T194" i="1"/>
  <c r="T195" i="1"/>
  <c r="T196" i="1"/>
  <c r="T197" i="1"/>
  <c r="T198" i="1"/>
  <c r="T199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7" i="1"/>
  <c r="T218" i="1"/>
  <c r="T165" i="1"/>
  <c r="T166" i="1"/>
  <c r="T167" i="1"/>
  <c r="T168" i="1"/>
  <c r="T169" i="1"/>
  <c r="T121" i="1"/>
  <c r="T124" i="1"/>
  <c r="T129" i="1"/>
  <c r="T130" i="1"/>
  <c r="T131" i="1"/>
  <c r="T132" i="1"/>
  <c r="T133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9" i="1"/>
  <c r="T150" i="1"/>
  <c r="T151" i="1"/>
  <c r="T152" i="1"/>
  <c r="T154" i="1"/>
  <c r="T155" i="1"/>
  <c r="T157" i="1"/>
  <c r="T158" i="1"/>
  <c r="T159" i="1"/>
  <c r="T160" i="1"/>
  <c r="T162" i="1"/>
  <c r="T163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U77" i="1"/>
  <c r="T77" i="1"/>
  <c r="S210" i="1"/>
  <c r="S211" i="1"/>
  <c r="S212" i="1"/>
  <c r="S213" i="1"/>
  <c r="S214" i="1"/>
  <c r="S217" i="1"/>
  <c r="S218" i="1"/>
  <c r="S222" i="1"/>
  <c r="S225" i="1"/>
  <c r="S209" i="1"/>
  <c r="S158" i="1"/>
  <c r="S159" i="1"/>
  <c r="S160" i="1"/>
  <c r="S162" i="1"/>
  <c r="S163" i="1"/>
  <c r="S165" i="1"/>
  <c r="S166" i="1"/>
  <c r="S167" i="1"/>
  <c r="S168" i="1"/>
  <c r="S169" i="1"/>
  <c r="S170" i="1"/>
  <c r="S176" i="1"/>
  <c r="S177" i="1"/>
  <c r="S178" i="1"/>
  <c r="S179" i="1"/>
  <c r="S180" i="1"/>
  <c r="S182" i="1"/>
  <c r="S183" i="1"/>
  <c r="S184" i="1"/>
  <c r="S190" i="1"/>
  <c r="S191" i="1"/>
  <c r="S192" i="1"/>
  <c r="S193" i="1"/>
  <c r="S194" i="1"/>
  <c r="S195" i="1"/>
  <c r="S196" i="1"/>
  <c r="S197" i="1"/>
  <c r="S198" i="1"/>
  <c r="S199" i="1"/>
  <c r="S201" i="1"/>
  <c r="S202" i="1"/>
  <c r="S203" i="1"/>
  <c r="S204" i="1"/>
  <c r="S205" i="1"/>
  <c r="S206" i="1"/>
  <c r="S207" i="1"/>
  <c r="S208" i="1"/>
  <c r="S157" i="1"/>
  <c r="S149" i="1"/>
  <c r="S150" i="1"/>
  <c r="S151" i="1"/>
  <c r="S152" i="1"/>
  <c r="S154" i="1"/>
  <c r="S155" i="1"/>
  <c r="S121" i="1"/>
  <c r="S124" i="1"/>
  <c r="S129" i="1"/>
  <c r="S130" i="1"/>
  <c r="S131" i="1"/>
  <c r="S132" i="1"/>
  <c r="S133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77" i="1"/>
  <c r="L77" i="1"/>
  <c r="M77" i="1" s="1"/>
  <c r="N77" i="1"/>
  <c r="O77" i="1" s="1"/>
  <c r="P77" i="1"/>
  <c r="Q77" i="1" s="1"/>
  <c r="H99" i="1" l="1"/>
  <c r="H228" i="1"/>
  <c r="H226" i="1"/>
  <c r="H227" i="1"/>
  <c r="H55" i="1"/>
  <c r="H53" i="1"/>
  <c r="H49" i="1"/>
  <c r="H60" i="1"/>
  <c r="H85" i="1"/>
  <c r="H62" i="1"/>
  <c r="H25" i="1"/>
  <c r="H24" i="1"/>
  <c r="H22" i="1"/>
  <c r="H175" i="1"/>
  <c r="H173" i="1"/>
  <c r="H171" i="1"/>
  <c r="H174" i="1"/>
  <c r="H172" i="1"/>
  <c r="H92" i="1"/>
  <c r="H93" i="1"/>
  <c r="H94" i="1"/>
  <c r="H95" i="1"/>
  <c r="H96" i="1"/>
  <c r="H97" i="1"/>
  <c r="H100" i="1"/>
  <c r="H101" i="1"/>
  <c r="J225" i="1"/>
  <c r="I225" i="1"/>
  <c r="U223" i="1"/>
  <c r="I223" i="1"/>
  <c r="J231" i="1"/>
  <c r="I231" i="1"/>
  <c r="J224" i="1"/>
  <c r="I224" i="1"/>
  <c r="H185" i="1"/>
  <c r="H188" i="1"/>
  <c r="H189" i="1"/>
  <c r="H187" i="1"/>
  <c r="T225" i="1"/>
  <c r="U225" i="1"/>
  <c r="H164" i="1"/>
  <c r="J220" i="1"/>
  <c r="J221" i="1"/>
  <c r="H134" i="1"/>
  <c r="H162" i="1"/>
  <c r="H161" i="1"/>
  <c r="K238" i="1"/>
  <c r="H128" i="1"/>
  <c r="H126" i="1"/>
  <c r="H127" i="1"/>
  <c r="H125" i="1"/>
  <c r="H122" i="1"/>
  <c r="H121" i="1"/>
  <c r="H119" i="1"/>
  <c r="H120" i="1"/>
  <c r="H118" i="1"/>
  <c r="H108" i="1"/>
  <c r="H110" i="1"/>
  <c r="H117" i="1"/>
  <c r="H115" i="1"/>
  <c r="H106" i="1"/>
  <c r="H104" i="1"/>
  <c r="H102" i="1"/>
  <c r="H112" i="1"/>
  <c r="H103" i="1"/>
  <c r="H105" i="1"/>
  <c r="H116" i="1"/>
  <c r="H111" i="1"/>
  <c r="H109" i="1"/>
  <c r="H91" i="1"/>
  <c r="H78" i="1"/>
  <c r="H57" i="1"/>
  <c r="H58" i="1"/>
  <c r="H56" i="1"/>
  <c r="K235" i="1"/>
  <c r="S238" i="1"/>
  <c r="T224" i="1"/>
  <c r="J232" i="1"/>
  <c r="T223" i="1"/>
  <c r="J234" i="1"/>
  <c r="K231" i="1"/>
  <c r="T238" i="1"/>
  <c r="S224" i="1"/>
  <c r="J238" i="1"/>
  <c r="K219" i="1"/>
  <c r="S223" i="1"/>
  <c r="T229" i="1"/>
  <c r="U229" i="1"/>
  <c r="K232" i="1"/>
  <c r="H29" i="1"/>
  <c r="H30" i="1"/>
  <c r="H31" i="1"/>
  <c r="H32" i="1"/>
  <c r="H33" i="1"/>
  <c r="S229" i="1"/>
  <c r="H234" i="1"/>
  <c r="H230" i="1"/>
  <c r="H235" i="1"/>
  <c r="J219" i="1"/>
  <c r="J222" i="1"/>
  <c r="K222" i="1"/>
  <c r="K223" i="1"/>
  <c r="J223" i="1"/>
  <c r="K229" i="1"/>
  <c r="J229" i="1"/>
  <c r="K224" i="1"/>
  <c r="U224" i="1"/>
  <c r="U238" i="1"/>
  <c r="H231" i="1"/>
  <c r="H238" i="1"/>
  <c r="H16" i="1"/>
  <c r="H219" i="1"/>
  <c r="H221" i="1"/>
  <c r="H220" i="1"/>
  <c r="H232" i="1"/>
  <c r="H27" i="1"/>
  <c r="H215" i="1"/>
  <c r="H237" i="1"/>
  <c r="H15" i="1"/>
  <c r="H236" i="1"/>
  <c r="H26" i="1"/>
  <c r="H23" i="1"/>
  <c r="H233" i="1"/>
  <c r="H54" i="1"/>
  <c r="H59" i="1"/>
  <c r="H67" i="1"/>
  <c r="H72" i="1"/>
  <c r="H76" i="1"/>
  <c r="H82" i="1"/>
  <c r="H87" i="1"/>
  <c r="H129" i="1"/>
  <c r="H133" i="1"/>
  <c r="H139" i="1"/>
  <c r="H143" i="1"/>
  <c r="H146" i="1"/>
  <c r="H151" i="1"/>
  <c r="H157" i="1"/>
  <c r="H163" i="1"/>
  <c r="H169" i="1"/>
  <c r="H176" i="1"/>
  <c r="H179" i="1"/>
  <c r="H184" i="1"/>
  <c r="H193" i="1"/>
  <c r="H198" i="1"/>
  <c r="H203" i="1"/>
  <c r="H208" i="1"/>
  <c r="H212" i="1"/>
  <c r="H222" i="1"/>
  <c r="H229" i="1"/>
  <c r="H50" i="1"/>
  <c r="H61" i="1"/>
  <c r="H68" i="1"/>
  <c r="H73" i="1"/>
  <c r="H77" i="1"/>
  <c r="H83" i="1"/>
  <c r="H88" i="1"/>
  <c r="H130" i="1"/>
  <c r="H135" i="1"/>
  <c r="H140" i="1"/>
  <c r="H147" i="1"/>
  <c r="H152" i="1"/>
  <c r="H158" i="1"/>
  <c r="H166" i="1"/>
  <c r="H177" i="1"/>
  <c r="H180" i="1"/>
  <c r="H190" i="1"/>
  <c r="H195" i="1"/>
  <c r="H204" i="1"/>
  <c r="H209" i="1"/>
  <c r="H213" i="1"/>
  <c r="H218" i="1"/>
  <c r="H223" i="1"/>
  <c r="H45" i="1"/>
  <c r="H63" i="1"/>
  <c r="H70" i="1"/>
  <c r="H74" i="1"/>
  <c r="H79" i="1"/>
  <c r="H84" i="1"/>
  <c r="H89" i="1"/>
  <c r="H71" i="1"/>
  <c r="H90" i="1"/>
  <c r="H132" i="1"/>
  <c r="H142" i="1"/>
  <c r="H150" i="1"/>
  <c r="H160" i="1"/>
  <c r="H168" i="1"/>
  <c r="H192" i="1"/>
  <c r="H202" i="1"/>
  <c r="H211" i="1"/>
  <c r="H225" i="1"/>
  <c r="H47" i="1"/>
  <c r="H75" i="1"/>
  <c r="H136" i="1"/>
  <c r="H144" i="1"/>
  <c r="H154" i="1"/>
  <c r="H182" i="1"/>
  <c r="H196" i="1"/>
  <c r="H205" i="1"/>
  <c r="H214" i="1"/>
  <c r="H80" i="1"/>
  <c r="H124" i="1"/>
  <c r="H138" i="1"/>
  <c r="H145" i="1"/>
  <c r="H155" i="1"/>
  <c r="H170" i="1"/>
  <c r="H183" i="1"/>
  <c r="H197" i="1"/>
  <c r="H207" i="1"/>
  <c r="H66" i="1"/>
  <c r="H86" i="1"/>
  <c r="H131" i="1"/>
  <c r="H141" i="1"/>
  <c r="H149" i="1"/>
  <c r="H159" i="1"/>
  <c r="H167" i="1"/>
  <c r="H178" i="1"/>
  <c r="H191" i="1"/>
  <c r="H201" i="1"/>
  <c r="H210" i="1"/>
  <c r="H224" i="1"/>
  <c r="H46" i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4" i="1"/>
  <c r="Q54" i="1" s="1"/>
  <c r="P55" i="1"/>
  <c r="Q55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121" i="1"/>
  <c r="Q121" i="1" s="1"/>
  <c r="P124" i="1"/>
  <c r="Q124" i="1" s="1"/>
  <c r="P129" i="1"/>
  <c r="Q129" i="1" s="1"/>
  <c r="P130" i="1"/>
  <c r="Q130" i="1" s="1"/>
  <c r="P131" i="1"/>
  <c r="Q131" i="1" s="1"/>
  <c r="P132" i="1"/>
  <c r="Q132" i="1" s="1"/>
  <c r="P133" i="1"/>
  <c r="Q133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9" i="1"/>
  <c r="Q149" i="1" s="1"/>
  <c r="P150" i="1"/>
  <c r="Q150" i="1" s="1"/>
  <c r="P151" i="1"/>
  <c r="Q151" i="1" s="1"/>
  <c r="P152" i="1"/>
  <c r="Q152" i="1" s="1"/>
  <c r="P154" i="1"/>
  <c r="Q154" i="1" s="1"/>
  <c r="P155" i="1"/>
  <c r="Q155" i="1" s="1"/>
  <c r="P157" i="1"/>
  <c r="Q157" i="1" s="1"/>
  <c r="P158" i="1"/>
  <c r="Q158" i="1" s="1"/>
  <c r="P159" i="1"/>
  <c r="Q159" i="1" s="1"/>
  <c r="P160" i="1"/>
  <c r="Q160" i="1" s="1"/>
  <c r="P162" i="1"/>
  <c r="Q162" i="1" s="1"/>
  <c r="P163" i="1"/>
  <c r="Q163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6" i="1"/>
  <c r="Q176" i="1" s="1"/>
  <c r="P177" i="1"/>
  <c r="Q177" i="1" s="1"/>
  <c r="P178" i="1"/>
  <c r="Q178" i="1" s="1"/>
  <c r="P179" i="1"/>
  <c r="Q179" i="1" s="1"/>
  <c r="P180" i="1"/>
  <c r="Q180" i="1" s="1"/>
  <c r="P182" i="1"/>
  <c r="Q182" i="1" s="1"/>
  <c r="P183" i="1"/>
  <c r="Q183" i="1" s="1"/>
  <c r="P184" i="1"/>
  <c r="Q184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7" i="1"/>
  <c r="Q217" i="1" s="1"/>
  <c r="P218" i="1"/>
  <c r="Q218" i="1" s="1"/>
  <c r="P222" i="1"/>
  <c r="Q222" i="1" s="1"/>
  <c r="P223" i="1"/>
  <c r="Q223" i="1" s="1"/>
  <c r="P224" i="1"/>
  <c r="Q224" i="1" s="1"/>
  <c r="P225" i="1"/>
  <c r="Q225" i="1" s="1"/>
  <c r="P229" i="1"/>
  <c r="Q229" i="1" s="1"/>
  <c r="P238" i="1"/>
  <c r="Q238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4" i="1"/>
  <c r="O54" i="1" s="1"/>
  <c r="N55" i="1"/>
  <c r="O55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121" i="1"/>
  <c r="O121" i="1" s="1"/>
  <c r="N124" i="1"/>
  <c r="O124" i="1" s="1"/>
  <c r="N129" i="1"/>
  <c r="O129" i="1" s="1"/>
  <c r="N130" i="1"/>
  <c r="O130" i="1" s="1"/>
  <c r="N131" i="1"/>
  <c r="O131" i="1" s="1"/>
  <c r="N132" i="1"/>
  <c r="O132" i="1" s="1"/>
  <c r="N133" i="1"/>
  <c r="O133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9" i="1"/>
  <c r="O149" i="1" s="1"/>
  <c r="N150" i="1"/>
  <c r="O150" i="1" s="1"/>
  <c r="N151" i="1"/>
  <c r="O151" i="1" s="1"/>
  <c r="N152" i="1"/>
  <c r="O152" i="1" s="1"/>
  <c r="N154" i="1"/>
  <c r="O154" i="1" s="1"/>
  <c r="N155" i="1"/>
  <c r="O155" i="1" s="1"/>
  <c r="N157" i="1"/>
  <c r="O157" i="1" s="1"/>
  <c r="N158" i="1"/>
  <c r="O158" i="1" s="1"/>
  <c r="N159" i="1"/>
  <c r="O159" i="1" s="1"/>
  <c r="N160" i="1"/>
  <c r="O160" i="1" s="1"/>
  <c r="N162" i="1"/>
  <c r="O162" i="1" s="1"/>
  <c r="N163" i="1"/>
  <c r="O163" i="1" s="1"/>
  <c r="N165" i="1"/>
  <c r="O165" i="1" s="1"/>
  <c r="N166" i="1"/>
  <c r="O166" i="1" s="1"/>
  <c r="N167" i="1"/>
  <c r="O167" i="1" s="1"/>
  <c r="N168" i="1"/>
  <c r="O168" i="1" s="1"/>
  <c r="N169" i="1"/>
  <c r="O169" i="1" s="1"/>
  <c r="N170" i="1"/>
  <c r="O170" i="1" s="1"/>
  <c r="N176" i="1"/>
  <c r="O176" i="1" s="1"/>
  <c r="N177" i="1"/>
  <c r="O177" i="1" s="1"/>
  <c r="N178" i="1"/>
  <c r="O178" i="1" s="1"/>
  <c r="N179" i="1"/>
  <c r="O179" i="1" s="1"/>
  <c r="N180" i="1"/>
  <c r="O180" i="1" s="1"/>
  <c r="N182" i="1"/>
  <c r="O182" i="1" s="1"/>
  <c r="N183" i="1"/>
  <c r="O183" i="1" s="1"/>
  <c r="N184" i="1"/>
  <c r="O184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9" i="1"/>
  <c r="O199" i="1" s="1"/>
  <c r="N201" i="1"/>
  <c r="O201" i="1" s="1"/>
  <c r="N202" i="1"/>
  <c r="O202" i="1" s="1"/>
  <c r="N203" i="1"/>
  <c r="O203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7" i="1"/>
  <c r="O217" i="1" s="1"/>
  <c r="N218" i="1"/>
  <c r="O218" i="1" s="1"/>
  <c r="N222" i="1"/>
  <c r="O222" i="1" s="1"/>
  <c r="N223" i="1"/>
  <c r="O223" i="1" s="1"/>
  <c r="N224" i="1"/>
  <c r="O224" i="1" s="1"/>
  <c r="N225" i="1"/>
  <c r="O225" i="1" s="1"/>
  <c r="N229" i="1"/>
  <c r="O229" i="1" s="1"/>
  <c r="N238" i="1"/>
  <c r="O2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4" i="1"/>
  <c r="M54" i="1" s="1"/>
  <c r="L55" i="1"/>
  <c r="M55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121" i="1"/>
  <c r="M121" i="1" s="1"/>
  <c r="L124" i="1"/>
  <c r="M124" i="1" s="1"/>
  <c r="L129" i="1"/>
  <c r="M129" i="1" s="1"/>
  <c r="L130" i="1"/>
  <c r="M130" i="1" s="1"/>
  <c r="L131" i="1"/>
  <c r="M131" i="1" s="1"/>
  <c r="L132" i="1"/>
  <c r="M132" i="1" s="1"/>
  <c r="L133" i="1"/>
  <c r="M133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9" i="1"/>
  <c r="M149" i="1" s="1"/>
  <c r="L150" i="1"/>
  <c r="M150" i="1" s="1"/>
  <c r="L151" i="1"/>
  <c r="M151" i="1" s="1"/>
  <c r="L152" i="1"/>
  <c r="M152" i="1" s="1"/>
  <c r="L154" i="1"/>
  <c r="M154" i="1" s="1"/>
  <c r="L155" i="1"/>
  <c r="M155" i="1" s="1"/>
  <c r="L157" i="1"/>
  <c r="M157" i="1" s="1"/>
  <c r="L158" i="1"/>
  <c r="M158" i="1" s="1"/>
  <c r="L159" i="1"/>
  <c r="M159" i="1" s="1"/>
  <c r="L160" i="1"/>
  <c r="M160" i="1" s="1"/>
  <c r="L162" i="1"/>
  <c r="M162" i="1" s="1"/>
  <c r="L163" i="1"/>
  <c r="M163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6" i="1"/>
  <c r="M176" i="1" s="1"/>
  <c r="L177" i="1"/>
  <c r="M177" i="1" s="1"/>
  <c r="L178" i="1"/>
  <c r="M178" i="1" s="1"/>
  <c r="L179" i="1"/>
  <c r="M179" i="1" s="1"/>
  <c r="L180" i="1"/>
  <c r="M180" i="1" s="1"/>
  <c r="L182" i="1"/>
  <c r="M182" i="1" s="1"/>
  <c r="L183" i="1"/>
  <c r="M183" i="1" s="1"/>
  <c r="L184" i="1"/>
  <c r="M184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7" i="1"/>
  <c r="M217" i="1" s="1"/>
  <c r="L218" i="1"/>
  <c r="M218" i="1" s="1"/>
  <c r="L222" i="1"/>
  <c r="M222" i="1" s="1"/>
  <c r="L223" i="1"/>
  <c r="M223" i="1" s="1"/>
  <c r="L224" i="1"/>
  <c r="M224" i="1" s="1"/>
  <c r="L225" i="1"/>
  <c r="M225" i="1" s="1"/>
  <c r="L229" i="1"/>
  <c r="M229" i="1" s="1"/>
  <c r="L238" i="1"/>
  <c r="M238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J216" i="1" l="1"/>
  <c r="K216" i="1"/>
  <c r="H20" i="1"/>
  <c r="H44" i="1"/>
  <c r="H38" i="1"/>
  <c r="H37" i="1"/>
  <c r="H42" i="1"/>
  <c r="H36" i="1"/>
  <c r="H17" i="1"/>
  <c r="H21" i="1"/>
  <c r="H35" i="1"/>
  <c r="H39" i="1"/>
  <c r="H43" i="1"/>
  <c r="H19" i="1"/>
  <c r="H28" i="1"/>
  <c r="H40" i="1"/>
  <c r="H41" i="1"/>
  <c r="H18" i="1"/>
</calcChain>
</file>

<file path=xl/sharedStrings.xml><?xml version="1.0" encoding="utf-8"?>
<sst xmlns="http://schemas.openxmlformats.org/spreadsheetml/2006/main" count="555" uniqueCount="298">
  <si>
    <t>stad/ville/city</t>
  </si>
  <si>
    <t>Harelbeke</t>
  </si>
  <si>
    <t>Links</t>
  </si>
  <si>
    <t>Rechts</t>
  </si>
  <si>
    <t>rondpunt rechts</t>
  </si>
  <si>
    <t>links</t>
  </si>
  <si>
    <t>Tiegem</t>
  </si>
  <si>
    <t>Melden</t>
  </si>
  <si>
    <t>Ename</t>
  </si>
  <si>
    <t>Mater</t>
  </si>
  <si>
    <t>Ruddershove</t>
  </si>
  <si>
    <t>Lieve Heerstraat</t>
  </si>
  <si>
    <t>Smeerebbe</t>
  </si>
  <si>
    <t>Nederboelare</t>
  </si>
  <si>
    <t>Geraardsbergen</t>
  </si>
  <si>
    <t>Molenstraat</t>
  </si>
  <si>
    <t>BEVOORRADING / RAVITAILLEMENT / FOOD SUPPLIES</t>
  </si>
  <si>
    <t>Muiterij</t>
  </si>
  <si>
    <t>Everbeek</t>
  </si>
  <si>
    <t>Maandagstraat</t>
  </si>
  <si>
    <t>La Houppe</t>
  </si>
  <si>
    <t>D’hoppe</t>
  </si>
  <si>
    <t>Bosterijststraat</t>
  </si>
  <si>
    <t>Maarkedal</t>
  </si>
  <si>
    <t>Schorisse</t>
  </si>
  <si>
    <t>Boigneberg</t>
  </si>
  <si>
    <t>Kokerellestraat</t>
  </si>
  <si>
    <t>kasseien</t>
  </si>
  <si>
    <t>Nukerke</t>
  </si>
  <si>
    <t>Taaienberg</t>
  </si>
  <si>
    <t>Ronse</t>
  </si>
  <si>
    <t>Kapelberg</t>
  </si>
  <si>
    <t>Lamontstraat</t>
  </si>
  <si>
    <t>Middelloopstraat</t>
  </si>
  <si>
    <t>Paterberg</t>
  </si>
  <si>
    <t>Broektestraat</t>
  </si>
  <si>
    <t>Knokteberg</t>
  </si>
  <si>
    <t>Drogenbroodstraat</t>
  </si>
  <si>
    <t>Ronde Van Vlaanderenstraat</t>
  </si>
  <si>
    <t>Kerkhove</t>
  </si>
  <si>
    <t>Kaster</t>
  </si>
  <si>
    <t>Tiegemberg</t>
  </si>
  <si>
    <t>Vichte</t>
  </si>
  <si>
    <t>Deerlijk</t>
  </si>
  <si>
    <t>AANKOMST / ARRIVÉE / FINISH</t>
  </si>
  <si>
    <t>T-punt rechts</t>
  </si>
  <si>
    <t>km-</t>
  </si>
  <si>
    <t>km +</t>
  </si>
  <si>
    <t>Officieuze Start</t>
  </si>
  <si>
    <t>RD</t>
  </si>
  <si>
    <t>Ringlaan N36</t>
  </si>
  <si>
    <t>rondpunt RD</t>
  </si>
  <si>
    <t xml:space="preserve"> Horebeke</t>
  </si>
  <si>
    <t>Provinciebaan N46</t>
  </si>
  <si>
    <t>Oudenaardsestraat N493</t>
  </si>
  <si>
    <t>Priemstraat</t>
  </si>
  <si>
    <t>Steenberg</t>
  </si>
  <si>
    <t>Géron</t>
  </si>
  <si>
    <t>Bosgatstraat</t>
  </si>
  <si>
    <t>Kaperij</t>
  </si>
  <si>
    <t>Maarkeweg N457</t>
  </si>
  <si>
    <t>Pontstraat</t>
  </si>
  <si>
    <t>Ter poort</t>
  </si>
  <si>
    <t>Donderij</t>
  </si>
  <si>
    <t>Boitsbank</t>
  </si>
  <si>
    <t>taaienberg</t>
  </si>
  <si>
    <t>Zonnestraat N36</t>
  </si>
  <si>
    <t>Rozenaaksesteenweg</t>
  </si>
  <si>
    <t xml:space="preserve">Mellinkstraat </t>
  </si>
  <si>
    <t>Chaussée de Renaix</t>
  </si>
  <si>
    <t>Rue Labroye</t>
  </si>
  <si>
    <t>Rue du Trieu</t>
  </si>
  <si>
    <t>Vierschaar</t>
  </si>
  <si>
    <t>Ronde van Vlaanderenstraat</t>
  </si>
  <si>
    <t>Ronse Baan N36</t>
  </si>
  <si>
    <t>Zandstraat N425</t>
  </si>
  <si>
    <t>Hotondberg</t>
  </si>
  <si>
    <t>Hoogbergstraat</t>
  </si>
  <si>
    <t>Zulzekestraat</t>
  </si>
  <si>
    <t>Pladutsestraat</t>
  </si>
  <si>
    <t>Walkenaarsweg</t>
  </si>
  <si>
    <t>Kortekeer</t>
  </si>
  <si>
    <t>Heidje</t>
  </si>
  <si>
    <t>Rijksweg N60</t>
  </si>
  <si>
    <t>Hevelweg</t>
  </si>
  <si>
    <t>Driesstraat</t>
  </si>
  <si>
    <t>Dalstraat</t>
  </si>
  <si>
    <t>Kalkovenstraat</t>
  </si>
  <si>
    <t>Paterbergstraat</t>
  </si>
  <si>
    <t xml:space="preserve">Stooktestraat </t>
  </si>
  <si>
    <t>Bruggestraat</t>
  </si>
  <si>
    <t>Schilderstraat</t>
  </si>
  <si>
    <t>Karnemelkbeekstraat</t>
  </si>
  <si>
    <t xml:space="preserve">Ronse Baan N36 </t>
  </si>
  <si>
    <t xml:space="preserve">Oudenaardsesteenweg N453 </t>
  </si>
  <si>
    <t>Harelbekestraat N36</t>
  </si>
  <si>
    <t>Gentsesteenweg</t>
  </si>
  <si>
    <t>Oude Kwaremont</t>
  </si>
  <si>
    <t>1000m, gem 6,4% max 17,%</t>
  </si>
  <si>
    <t>1200m, gem 4% max 8%</t>
  </si>
  <si>
    <t>a</t>
  </si>
  <si>
    <t>b</t>
  </si>
  <si>
    <t>d</t>
  </si>
  <si>
    <t>e</t>
  </si>
  <si>
    <t>f</t>
  </si>
  <si>
    <t>g</t>
  </si>
  <si>
    <t>Katteberg</t>
  </si>
  <si>
    <t>Stationberg</t>
  </si>
  <si>
    <t>Ingooigem</t>
  </si>
  <si>
    <t>Berchemweg N8</t>
  </si>
  <si>
    <t>Holleweg N441</t>
  </si>
  <si>
    <t>Hauwaart N8</t>
  </si>
  <si>
    <t>Astridlaan N42</t>
  </si>
  <si>
    <t>Aalstsesteenweg N460</t>
  </si>
  <si>
    <t>T kruispunt links</t>
  </si>
  <si>
    <t xml:space="preserve">D’hoppe </t>
  </si>
  <si>
    <t>Nederholbeekstraat</t>
  </si>
  <si>
    <t>Ter Boekerstraat</t>
  </si>
  <si>
    <t>1,5 km kassei</t>
  </si>
  <si>
    <t>richting Ronse 200meter</t>
  </si>
  <si>
    <t xml:space="preserve">D’hoppe N48 </t>
  </si>
  <si>
    <t>Kapelleberg</t>
  </si>
  <si>
    <t>splitsing, gevaarlijke afdaling</t>
  </si>
  <si>
    <t>onder spoorweg</t>
  </si>
  <si>
    <t xml:space="preserve">Ter poort </t>
  </si>
  <si>
    <t>De Klyte</t>
  </si>
  <si>
    <t xml:space="preserve">Rozenaaksesteenweg </t>
  </si>
  <si>
    <t>richting Kerkhove</t>
  </si>
  <si>
    <t xml:space="preserve">Ruitegem </t>
  </si>
  <si>
    <t>km/h</t>
  </si>
  <si>
    <t>Hurdumont</t>
  </si>
  <si>
    <t>Motte - Bois</t>
  </si>
  <si>
    <t>Helling</t>
  </si>
  <si>
    <t>Paddestraat</t>
  </si>
  <si>
    <t>Zulzeke</t>
  </si>
  <si>
    <t>Berchem</t>
  </si>
  <si>
    <t>Begin</t>
  </si>
  <si>
    <t>EINDE BEVOORRADING</t>
  </si>
  <si>
    <t xml:space="preserve">Velzeke </t>
  </si>
  <si>
    <t>Vloerzegem</t>
  </si>
  <si>
    <t>Stasegemsesteenweg</t>
  </si>
  <si>
    <t>Andries Pevernagestraat</t>
  </si>
  <si>
    <t>Marktstraat N43</t>
  </si>
  <si>
    <t>Gentstraat</t>
  </si>
  <si>
    <t>c</t>
  </si>
  <si>
    <t xml:space="preserve">Na 3 km  Neutralisatie </t>
  </si>
  <si>
    <t>Ringlaan N36 - E3 TUNNEL</t>
  </si>
  <si>
    <t>Ingooigemstraat N36</t>
  </si>
  <si>
    <t>Peter Benoitstraat N36</t>
  </si>
  <si>
    <t>Vichtesteenweg N36</t>
  </si>
  <si>
    <t>Rondpunt links</t>
  </si>
  <si>
    <t>Stasegemsestraat</t>
  </si>
  <si>
    <t>Rondpunt rechts</t>
  </si>
  <si>
    <t>Gulden-Sporenstraat</t>
  </si>
  <si>
    <t>Berkenlaan</t>
  </si>
  <si>
    <t>Acacialaan</t>
  </si>
  <si>
    <t xml:space="preserve">Officiële Start </t>
  </si>
  <si>
    <t>Russeignies</t>
  </si>
  <si>
    <t>Kwaremont</t>
  </si>
  <si>
    <t>Kabuize</t>
  </si>
  <si>
    <t>Schendelbeke</t>
  </si>
  <si>
    <t>Rondpunt Rechts</t>
  </si>
  <si>
    <t>Rondpunt RD</t>
  </si>
  <si>
    <t xml:space="preserve">AFLEIDING VOLGWAGENS : OUT  Driesstraat RD </t>
  </si>
  <si>
    <t>Stijn Streuvelstraat N36</t>
  </si>
  <si>
    <t>Dorpstraat N454</t>
  </si>
  <si>
    <t>Sint Maria Horebeke</t>
  </si>
  <si>
    <t>Broekestraat N454</t>
  </si>
  <si>
    <t>Sint Blasius Boekel</t>
  </si>
  <si>
    <t>Boekelbaan N454</t>
  </si>
  <si>
    <t>Roborst</t>
  </si>
  <si>
    <t>Borstekouterstraat</t>
  </si>
  <si>
    <t>Grotenberge</t>
  </si>
  <si>
    <t>Gentweg N42</t>
  </si>
  <si>
    <t>Brambroek N8</t>
  </si>
  <si>
    <t>Leopoldlaan N8</t>
  </si>
  <si>
    <t>Ophasselt</t>
  </si>
  <si>
    <t>Marais a Leau</t>
  </si>
  <si>
    <t xml:space="preserve"> Paillart</t>
  </si>
  <si>
    <t>Langestraat N454</t>
  </si>
  <si>
    <t>Ronsestraat N454</t>
  </si>
  <si>
    <t>Louise-Mariestraat N454</t>
  </si>
  <si>
    <t>Nukerkestraat</t>
  </si>
  <si>
    <t>Boelaardstraat</t>
  </si>
  <si>
    <t>Poesthemstraat</t>
  </si>
  <si>
    <t>Aatse Heirweg</t>
  </si>
  <si>
    <t>Kerkem</t>
  </si>
  <si>
    <t>Kerkemstraat</t>
  </si>
  <si>
    <t>Hokelbeke</t>
  </si>
  <si>
    <t>Hasselstraat</t>
  </si>
  <si>
    <t>Maarke Kerkem</t>
  </si>
  <si>
    <t>Etikhove</t>
  </si>
  <si>
    <t>Stationsberg</t>
  </si>
  <si>
    <t xml:space="preserve">Spoorweg </t>
  </si>
  <si>
    <t>Steenbeekdries</t>
  </si>
  <si>
    <t>Mariaborrestraat</t>
  </si>
  <si>
    <t>Kosterstraat</t>
  </si>
  <si>
    <t>Kalverstraat</t>
  </si>
  <si>
    <t>Hellestraat</t>
  </si>
  <si>
    <t>korte bocht</t>
  </si>
  <si>
    <t>Parike</t>
  </si>
  <si>
    <t>Vloesberg - Flobecq</t>
  </si>
  <si>
    <t>Kasseien</t>
  </si>
  <si>
    <t>Savooistraat N454</t>
  </si>
  <si>
    <t>Ninovestraat N48</t>
  </si>
  <si>
    <t>RP rechts</t>
  </si>
  <si>
    <t>Bruul</t>
  </si>
  <si>
    <t>650m, gem 9,5% max 18%</t>
  </si>
  <si>
    <t xml:space="preserve">gevaarlijke afdaling </t>
  </si>
  <si>
    <t>Schorissesteenweg N454</t>
  </si>
  <si>
    <t>rechts</t>
  </si>
  <si>
    <t>gevaarlijke afdaling</t>
  </si>
  <si>
    <t>lijn 86 - ow 34 : 15.43 en 16.15</t>
  </si>
  <si>
    <t>Desselgem</t>
  </si>
  <si>
    <t>Waregemstraat</t>
  </si>
  <si>
    <t>Waregem</t>
  </si>
  <si>
    <t>Expresweg N382</t>
  </si>
  <si>
    <t>Wortegemseweg</t>
  </si>
  <si>
    <t>Wortegem</t>
  </si>
  <si>
    <t>Oudenaardseweg</t>
  </si>
  <si>
    <t>Oudenaarde</t>
  </si>
  <si>
    <t>Elsstraat</t>
  </si>
  <si>
    <t>Rotelenberg</t>
  </si>
  <si>
    <t>Steengat</t>
  </si>
  <si>
    <t>Meldenstraat</t>
  </si>
  <si>
    <t>1,2 km kassei</t>
  </si>
  <si>
    <t>Beaucarnestraat N441</t>
  </si>
  <si>
    <t>Zwijndries N441</t>
  </si>
  <si>
    <t>Natendries N441</t>
  </si>
  <si>
    <t>Gentsesteenweg N43</t>
  </si>
  <si>
    <t>Gentsestraat N43</t>
  </si>
  <si>
    <t>Lijn 89 - ow 52 : 13.20 - 13.29 -13.31</t>
  </si>
  <si>
    <t>lijn 122 - ow 53 : 13.54 en 14.06</t>
  </si>
  <si>
    <t>Elenestraat</t>
  </si>
  <si>
    <t>Ter Kameren</t>
  </si>
  <si>
    <t>Rechts -Rondpunt RD</t>
  </si>
  <si>
    <t>Vredestraat</t>
  </si>
  <si>
    <t>Franklin Roseveltlaan</t>
  </si>
  <si>
    <t>Doornikse Heerweg</t>
  </si>
  <si>
    <t>Deinzestraat</t>
  </si>
  <si>
    <t>Westerring N60</t>
  </si>
  <si>
    <t>Graaf van Landastraat</t>
  </si>
  <si>
    <t>Ohiostraat</t>
  </si>
  <si>
    <t>Nederenamestraat</t>
  </si>
  <si>
    <t>Wafelstraat</t>
  </si>
  <si>
    <t>Klijtstraat</t>
  </si>
  <si>
    <t xml:space="preserve">lijn 86 - ow </t>
  </si>
  <si>
    <t>Gentsesteenweg N43 (Beverhoek)</t>
  </si>
  <si>
    <t>Waregemseweg</t>
  </si>
  <si>
    <t>Eine</t>
  </si>
  <si>
    <t>Abdijstraat N46</t>
  </si>
  <si>
    <t>Bruggenhoek N462</t>
  </si>
  <si>
    <t>Buke N462</t>
  </si>
  <si>
    <t>Gentse Steenweg N42a</t>
  </si>
  <si>
    <t>Nitterveldstraat N454</t>
  </si>
  <si>
    <t>Zonnestraat N60</t>
  </si>
  <si>
    <t>Boelaertstraat</t>
  </si>
  <si>
    <t>Berchemstesteenweg N36</t>
  </si>
  <si>
    <t>Stationstraat N36</t>
  </si>
  <si>
    <t>Kerkstraat N36</t>
  </si>
  <si>
    <t>Brugstraat N8</t>
  </si>
  <si>
    <t>Tiegemstraat N36</t>
  </si>
  <si>
    <t>Varent N382A</t>
  </si>
  <si>
    <t>Kapellestraat N494</t>
  </si>
  <si>
    <t>Zottegemsesteenweg N454</t>
  </si>
  <si>
    <t>Huttegemstraat</t>
  </si>
  <si>
    <t>Bildeken</t>
  </si>
  <si>
    <t>Moenebroekstraat</t>
  </si>
  <si>
    <t>Wolvestraat</t>
  </si>
  <si>
    <t>Hogerlucht</t>
  </si>
  <si>
    <t>Ommegangstraat N425</t>
  </si>
  <si>
    <t>Kruisstraat N60b</t>
  </si>
  <si>
    <t>Nukerkeplein</t>
  </si>
  <si>
    <t>Zottegemstraat N454</t>
  </si>
  <si>
    <t>Stene N454</t>
  </si>
  <si>
    <t>Heerweg N8</t>
  </si>
  <si>
    <t>Varent</t>
  </si>
  <si>
    <t>Ellestraat</t>
  </si>
  <si>
    <t>Langekouter</t>
  </si>
  <si>
    <t>Bossenaarstraat</t>
  </si>
  <si>
    <t>Onderbossenaarstraat</t>
  </si>
  <si>
    <t>1300m, gem 5,2% max 9%</t>
  </si>
  <si>
    <t>1350m, gem 4,5%</t>
  </si>
  <si>
    <t>Zottegem</t>
  </si>
  <si>
    <t>TREIN</t>
  </si>
  <si>
    <t>Steenhuize-Wijnhuize</t>
  </si>
  <si>
    <t>Berg ten Stene</t>
  </si>
  <si>
    <t>400m, gem 12,9% max 20,3%</t>
  </si>
  <si>
    <t>750m, gem 7,1% max 14%</t>
  </si>
  <si>
    <t>750m berg, gem 6 %, max 11%</t>
  </si>
  <si>
    <t>1880, gem 4,8% Max 10%</t>
  </si>
  <si>
    <t>1260m, gem 7% max 13%</t>
  </si>
  <si>
    <t>1000m, gem 5,2% max 13,3%</t>
  </si>
  <si>
    <t>700m, gem 3,2% max 10%</t>
  </si>
  <si>
    <t xml:space="preserve">2200m, gem 4% max 11,6% </t>
  </si>
  <si>
    <t>1000m, gem 5,6% max 9%</t>
  </si>
  <si>
    <t>1530m , 4,9% max 14%</t>
  </si>
  <si>
    <t>E3 BInckBank Classic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</si>
</sst>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CC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1" fontId="1" fillId="0" borderId="0" xfId="0" applyNumberFormat="1" applyFont="1" applyAlignment="1">
      <alignment horizontal="center"/>
    </xf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2" fontId="0" fillId="0" borderId="1" xfId="0" applyNumberFormat="1" applyBorder="1"/>
    <xf numFmtId="2" fontId="0" fillId="0" borderId="3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4" fontId="8" fillId="0" borderId="0" xfId="0" applyNumberFormat="1" applyFont="1" applyAlignment="1">
      <alignment horizontal="center"/>
    </xf>
    <xf numFmtId="1" fontId="0" fillId="0" borderId="0" xfId="0" applyNumberFormat="1"/>
    <xf numFmtId="0" fontId="5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9" fillId="3" borderId="0" xfId="0" applyFont="1" applyFill="1"/>
    <xf numFmtId="0" fontId="9" fillId="0" borderId="0" xfId="0" applyFont="1" applyAlignment="1">
      <alignment horizontal="center"/>
    </xf>
    <xf numFmtId="0" fontId="9" fillId="5" borderId="0" xfId="0" applyFont="1" applyFill="1"/>
    <xf numFmtId="0" fontId="2" fillId="5" borderId="0" xfId="0" applyFont="1" applyFill="1"/>
    <xf numFmtId="0" fontId="10" fillId="3" borderId="0" xfId="0" applyFont="1" applyFill="1"/>
    <xf numFmtId="0" fontId="2" fillId="4" borderId="0" xfId="0" applyFont="1" applyFill="1"/>
    <xf numFmtId="165" fontId="8" fillId="6" borderId="0" xfId="0" applyNumberFormat="1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Fill="1"/>
    <xf numFmtId="0" fontId="0" fillId="0" borderId="0" xfId="0" applyFill="1"/>
    <xf numFmtId="0" fontId="15" fillId="7" borderId="0" xfId="0" applyFont="1" applyFill="1"/>
    <xf numFmtId="165" fontId="3" fillId="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6" fillId="3" borderId="0" xfId="0" applyFont="1" applyFill="1"/>
    <xf numFmtId="1" fontId="8" fillId="6" borderId="0" xfId="0" applyNumberFormat="1" applyFont="1" applyFill="1" applyAlignment="1">
      <alignment horizontal="center"/>
    </xf>
    <xf numFmtId="0" fontId="0" fillId="8" borderId="0" xfId="0" applyFill="1"/>
    <xf numFmtId="0" fontId="15" fillId="2" borderId="0" xfId="0" applyFont="1" applyFill="1"/>
    <xf numFmtId="0" fontId="17" fillId="0" borderId="0" xfId="0" applyFont="1" applyAlignment="1">
      <alignment horizontal="center"/>
    </xf>
    <xf numFmtId="165" fontId="17" fillId="6" borderId="0" xfId="0" applyNumberFormat="1" applyFont="1" applyFill="1" applyAlignment="1">
      <alignment horizontal="center"/>
    </xf>
    <xf numFmtId="0" fontId="17" fillId="0" borderId="0" xfId="0" applyFont="1"/>
    <xf numFmtId="1" fontId="17" fillId="0" borderId="1" xfId="0" applyNumberFormat="1" applyFont="1" applyBorder="1"/>
    <xf numFmtId="1" fontId="17" fillId="0" borderId="2" xfId="0" applyNumberFormat="1" applyFont="1" applyBorder="1"/>
    <xf numFmtId="2" fontId="17" fillId="0" borderId="1" xfId="0" applyNumberFormat="1" applyFont="1" applyBorder="1"/>
    <xf numFmtId="165" fontId="17" fillId="0" borderId="1" xfId="0" applyNumberFormat="1" applyFont="1" applyBorder="1"/>
    <xf numFmtId="0" fontId="17" fillId="0" borderId="0" xfId="0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6" borderId="0" xfId="0" applyNumberFormat="1" applyFont="1" applyFill="1" applyAlignment="1">
      <alignment horizontal="center"/>
    </xf>
    <xf numFmtId="0" fontId="8" fillId="0" borderId="0" xfId="0" applyFont="1"/>
    <xf numFmtId="0" fontId="8" fillId="2" borderId="0" xfId="0" applyFont="1" applyFill="1" applyAlignment="1">
      <alignment horizontal="center"/>
    </xf>
    <xf numFmtId="164" fontId="8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0" xfId="0" applyFont="1" applyFill="1"/>
    <xf numFmtId="0" fontId="0" fillId="8" borderId="0" xfId="0" applyFont="1" applyFill="1"/>
    <xf numFmtId="1" fontId="0" fillId="8" borderId="1" xfId="0" applyNumberFormat="1" applyFont="1" applyFill="1" applyBorder="1"/>
    <xf numFmtId="1" fontId="0" fillId="8" borderId="2" xfId="0" applyNumberFormat="1" applyFont="1" applyFill="1" applyBorder="1"/>
    <xf numFmtId="2" fontId="0" fillId="8" borderId="1" xfId="0" applyNumberFormat="1" applyFont="1" applyFill="1" applyBorder="1"/>
    <xf numFmtId="165" fontId="0" fillId="8" borderId="1" xfId="0" applyNumberFormat="1" applyFont="1" applyFill="1" applyBorder="1"/>
    <xf numFmtId="1" fontId="0" fillId="8" borderId="0" xfId="0" applyNumberFormat="1" applyFont="1" applyFill="1"/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" fontId="19" fillId="0" borderId="1" xfId="0" applyNumberFormat="1" applyFont="1" applyBorder="1"/>
    <xf numFmtId="1" fontId="19" fillId="0" borderId="2" xfId="0" applyNumberFormat="1" applyFont="1" applyBorder="1"/>
    <xf numFmtId="2" fontId="19" fillId="0" borderId="1" xfId="0" applyNumberFormat="1" applyFont="1" applyBorder="1"/>
    <xf numFmtId="165" fontId="19" fillId="0" borderId="1" xfId="0" applyNumberFormat="1" applyFont="1" applyBorder="1"/>
    <xf numFmtId="0" fontId="19" fillId="0" borderId="0" xfId="0" applyFont="1" applyFill="1" applyAlignment="1">
      <alignment horizontal="center"/>
    </xf>
    <xf numFmtId="165" fontId="21" fillId="6" borderId="0" xfId="0" applyNumberFormat="1" applyFont="1" applyFill="1" applyAlignment="1">
      <alignment horizontal="center"/>
    </xf>
    <xf numFmtId="165" fontId="20" fillId="6" borderId="0" xfId="0" applyNumberFormat="1" applyFont="1" applyFill="1" applyAlignment="1">
      <alignment horizontal="center"/>
    </xf>
    <xf numFmtId="0" fontId="9" fillId="8" borderId="0" xfId="0" applyFont="1" applyFill="1"/>
    <xf numFmtId="0" fontId="22" fillId="8" borderId="0" xfId="0" applyFont="1" applyFill="1"/>
    <xf numFmtId="165" fontId="23" fillId="6" borderId="0" xfId="0" applyNumberFormat="1" applyFont="1" applyFill="1" applyAlignment="1">
      <alignment horizontal="center"/>
    </xf>
    <xf numFmtId="165" fontId="24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/>
    <xf numFmtId="1" fontId="0" fillId="0" borderId="1" xfId="0" applyNumberFormat="1" applyFont="1" applyBorder="1"/>
    <xf numFmtId="1" fontId="0" fillId="0" borderId="2" xfId="0" applyNumberFormat="1" applyFont="1" applyBorder="1"/>
    <xf numFmtId="2" fontId="0" fillId="0" borderId="1" xfId="0" applyNumberFormat="1" applyFont="1" applyBorder="1"/>
    <xf numFmtId="165" fontId="0" fillId="0" borderId="1" xfId="0" applyNumberFormat="1" applyFont="1" applyBorder="1"/>
    <xf numFmtId="0" fontId="0" fillId="8" borderId="0" xfId="0" applyFill="1" applyAlignment="1">
      <alignment horizontal="center"/>
    </xf>
    <xf numFmtId="1" fontId="0" fillId="8" borderId="1" xfId="0" applyNumberFormat="1" applyFill="1" applyBorder="1"/>
    <xf numFmtId="1" fontId="0" fillId="8" borderId="2" xfId="0" applyNumberFormat="1" applyFill="1" applyBorder="1"/>
    <xf numFmtId="2" fontId="0" fillId="8" borderId="1" xfId="0" applyNumberFormat="1" applyFill="1" applyBorder="1"/>
    <xf numFmtId="165" fontId="0" fillId="8" borderId="1" xfId="0" applyNumberFormat="1" applyFill="1" applyBorder="1"/>
    <xf numFmtId="1" fontId="0" fillId="8" borderId="0" xfId="0" applyNumberFormat="1" applyFill="1"/>
    <xf numFmtId="165" fontId="1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14" fillId="6" borderId="0" xfId="0" applyFont="1" applyFill="1" applyAlignment="1">
      <alignment horizontal="center"/>
    </xf>
    <xf numFmtId="0" fontId="1" fillId="6" borderId="0" xfId="0" applyFont="1" applyFill="1"/>
    <xf numFmtId="0" fontId="2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3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6.42578125" style="1" customWidth="1"/>
    <col min="2" max="2" width="8.85546875" style="85"/>
    <col min="3" max="3" width="8.85546875" style="1"/>
    <col min="4" max="4" width="24.42578125" customWidth="1"/>
    <col min="5" max="5" width="36" customWidth="1"/>
    <col min="6" max="6" width="34.140625" customWidth="1"/>
    <col min="7" max="7" width="31.140625" customWidth="1"/>
    <col min="8" max="8" width="8.85546875" style="101"/>
    <col min="9" max="11" width="8.85546875" style="59"/>
    <col min="12" max="17" width="0" hidden="1" customWidth="1"/>
    <col min="19" max="21" width="0" hidden="1" customWidth="1"/>
    <col min="22" max="22" width="17.5703125" style="1" customWidth="1"/>
  </cols>
  <sheetData>
    <row r="1" spans="1:22" x14ac:dyDescent="0.25">
      <c r="B1" s="62"/>
      <c r="D1" s="1"/>
      <c r="H1" s="47"/>
    </row>
    <row r="2" spans="1:22" x14ac:dyDescent="0.25">
      <c r="B2" s="62"/>
      <c r="D2" s="1"/>
      <c r="H2" s="47"/>
    </row>
    <row r="3" spans="1:22" x14ac:dyDescent="0.25">
      <c r="B3" s="62"/>
      <c r="H3" s="47"/>
    </row>
    <row r="4" spans="1:22" x14ac:dyDescent="0.25">
      <c r="C4" s="10"/>
      <c r="D4" s="11"/>
      <c r="E4" s="48" t="s">
        <v>297</v>
      </c>
      <c r="F4" s="11"/>
      <c r="G4" s="11"/>
      <c r="I4" s="60">
        <v>40</v>
      </c>
      <c r="J4" s="60">
        <v>43</v>
      </c>
      <c r="K4" s="60">
        <v>46</v>
      </c>
      <c r="V4" s="3"/>
    </row>
    <row r="5" spans="1:22" x14ac:dyDescent="0.25">
      <c r="B5" s="85" t="s">
        <v>47</v>
      </c>
      <c r="C5" s="10" t="s">
        <v>132</v>
      </c>
      <c r="D5" s="11" t="s">
        <v>0</v>
      </c>
      <c r="E5" s="11"/>
      <c r="F5" s="11"/>
      <c r="G5" s="11"/>
      <c r="H5" s="102" t="s">
        <v>46</v>
      </c>
      <c r="I5" s="60" t="s">
        <v>129</v>
      </c>
      <c r="J5" s="60" t="s">
        <v>129</v>
      </c>
      <c r="K5" s="60" t="s">
        <v>129</v>
      </c>
      <c r="V5" s="3"/>
    </row>
    <row r="6" spans="1:22" ht="15.75" x14ac:dyDescent="0.25">
      <c r="D6" s="34" t="s">
        <v>1</v>
      </c>
      <c r="E6" s="34"/>
      <c r="F6" s="35" t="s">
        <v>48</v>
      </c>
      <c r="G6" s="34"/>
      <c r="H6" s="103"/>
      <c r="I6" s="21">
        <v>0.51041666666666663</v>
      </c>
      <c r="J6" s="21">
        <v>0.51041666666666663</v>
      </c>
      <c r="K6" s="21">
        <v>0.51041666666666663</v>
      </c>
      <c r="V6" s="3"/>
    </row>
    <row r="7" spans="1:22" x14ac:dyDescent="0.25">
      <c r="A7" s="1" t="s">
        <v>100</v>
      </c>
      <c r="B7" s="86">
        <v>0</v>
      </c>
      <c r="D7" s="34"/>
      <c r="E7" s="34"/>
      <c r="F7" s="34" t="s">
        <v>140</v>
      </c>
      <c r="G7" s="34"/>
      <c r="H7" s="103"/>
      <c r="I7" s="21"/>
      <c r="J7" s="21"/>
      <c r="K7" s="21"/>
      <c r="V7" s="3"/>
    </row>
    <row r="8" spans="1:22" x14ac:dyDescent="0.25">
      <c r="A8" s="1" t="s">
        <v>101</v>
      </c>
      <c r="B8" s="86">
        <v>0.308</v>
      </c>
      <c r="D8" s="34"/>
      <c r="E8" s="36" t="s">
        <v>51</v>
      </c>
      <c r="F8" s="34" t="s">
        <v>151</v>
      </c>
      <c r="G8" s="34"/>
      <c r="H8" s="103"/>
      <c r="I8" s="21"/>
      <c r="J8" s="21"/>
      <c r="K8" s="21"/>
      <c r="M8">
        <v>25</v>
      </c>
      <c r="V8" s="3"/>
    </row>
    <row r="9" spans="1:22" x14ac:dyDescent="0.25">
      <c r="A9" s="1" t="s">
        <v>144</v>
      </c>
      <c r="B9" s="86">
        <v>0.80200000000000005</v>
      </c>
      <c r="D9" s="34"/>
      <c r="E9" s="34" t="s">
        <v>49</v>
      </c>
      <c r="F9" s="34" t="s">
        <v>141</v>
      </c>
      <c r="G9" s="34"/>
      <c r="H9" s="103"/>
      <c r="I9" s="21"/>
      <c r="J9" s="21"/>
      <c r="K9" s="21"/>
      <c r="V9" s="3"/>
    </row>
    <row r="10" spans="1:22" x14ac:dyDescent="0.25">
      <c r="A10" s="1" t="s">
        <v>102</v>
      </c>
      <c r="B10" s="86">
        <v>1.1100000000000001</v>
      </c>
      <c r="D10" s="34"/>
      <c r="E10" s="34" t="s">
        <v>161</v>
      </c>
      <c r="F10" s="34" t="s">
        <v>142</v>
      </c>
      <c r="G10" s="34"/>
      <c r="H10" s="103"/>
      <c r="I10" s="21"/>
      <c r="J10" s="21"/>
      <c r="K10" s="21"/>
      <c r="V10" s="40"/>
    </row>
    <row r="11" spans="1:22" x14ac:dyDescent="0.25">
      <c r="A11" s="1" t="s">
        <v>103</v>
      </c>
      <c r="B11" s="86">
        <v>1.61</v>
      </c>
      <c r="D11" s="34"/>
      <c r="E11" s="34" t="s">
        <v>49</v>
      </c>
      <c r="F11" s="34" t="s">
        <v>143</v>
      </c>
      <c r="G11" s="34"/>
      <c r="H11" s="103"/>
      <c r="I11" s="21"/>
      <c r="J11" s="21"/>
      <c r="K11" s="21"/>
      <c r="V11" s="40"/>
    </row>
    <row r="12" spans="1:22" x14ac:dyDescent="0.25">
      <c r="A12" s="1" t="s">
        <v>104</v>
      </c>
      <c r="B12" s="86">
        <v>2.08</v>
      </c>
      <c r="D12" s="34"/>
      <c r="E12" s="34" t="s">
        <v>49</v>
      </c>
      <c r="F12" s="34" t="s">
        <v>96</v>
      </c>
      <c r="G12" s="34"/>
      <c r="H12" s="103"/>
      <c r="I12" s="21"/>
      <c r="J12" s="21"/>
      <c r="K12" s="21"/>
      <c r="V12" s="40">
        <v>28</v>
      </c>
    </row>
    <row r="13" spans="1:22" x14ac:dyDescent="0.25">
      <c r="A13" s="1" t="s">
        <v>105</v>
      </c>
      <c r="B13" s="86">
        <v>2.76</v>
      </c>
      <c r="E13" s="34" t="s">
        <v>49</v>
      </c>
      <c r="F13" s="34" t="s">
        <v>146</v>
      </c>
      <c r="V13" s="40">
        <v>3</v>
      </c>
    </row>
    <row r="14" spans="1:22" ht="15.75" x14ac:dyDescent="0.25">
      <c r="A14" s="1">
        <v>1</v>
      </c>
      <c r="B14" s="86">
        <v>0</v>
      </c>
      <c r="D14" s="4"/>
      <c r="E14" s="33" t="s">
        <v>156</v>
      </c>
      <c r="F14" s="33" t="s">
        <v>247</v>
      </c>
      <c r="G14" s="5" t="s">
        <v>145</v>
      </c>
      <c r="H14" s="32">
        <f>B238</f>
        <v>203.9</v>
      </c>
      <c r="I14" s="21" t="str">
        <f>TEXT((12.25+(V13/V12))/24,"u:mm")</f>
        <v>12:21</v>
      </c>
      <c r="J14" s="21" t="str">
        <f>I14</f>
        <v>12:21</v>
      </c>
      <c r="K14" s="21" t="str">
        <f>I14</f>
        <v>12:21</v>
      </c>
      <c r="M14" s="12">
        <v>11</v>
      </c>
      <c r="R14" s="2"/>
      <c r="V14" s="40"/>
    </row>
    <row r="15" spans="1:22" x14ac:dyDescent="0.25">
      <c r="A15" s="1">
        <v>2</v>
      </c>
      <c r="B15" s="86">
        <v>3</v>
      </c>
      <c r="D15" s="4" t="s">
        <v>213</v>
      </c>
      <c r="E15" s="4" t="s">
        <v>3</v>
      </c>
      <c r="F15" s="4" t="s">
        <v>214</v>
      </c>
      <c r="G15" s="4"/>
      <c r="H15" s="32">
        <f t="shared" ref="H15:H32" si="0">$H$14-B15</f>
        <v>200.9</v>
      </c>
      <c r="I15" s="21" t="str">
        <f t="shared" ref="I15:I33" si="1">TEXT(((B15/$I$4)/24)+$I$14,"u:mm")</f>
        <v>12:25</v>
      </c>
      <c r="J15" s="21" t="str">
        <f t="shared" ref="J15:J32" si="2">TEXT(((B15/$J$4)/24)+$J$14,"u:mm")</f>
        <v>12:25</v>
      </c>
      <c r="K15" s="21" t="str">
        <f t="shared" ref="K15:K32" si="3">TEXT(((B15/$K$4)/24)+$K$14,"u:mm")</f>
        <v>12:24</v>
      </c>
      <c r="L15" s="13">
        <f t="shared" ref="L15:L33" si="4">(B15/$I$4)*60</f>
        <v>4.5</v>
      </c>
      <c r="M15" s="14">
        <f t="shared" ref="M15:M30" si="5">L15+$M$14</f>
        <v>15.5</v>
      </c>
      <c r="N15" s="17">
        <f t="shared" ref="N15:N33" si="6">(B15/$J$4)*60</f>
        <v>4.1860465116279073</v>
      </c>
      <c r="O15" s="14">
        <f t="shared" ref="O15:O32" si="7">N15+$M$14</f>
        <v>15.186046511627907</v>
      </c>
      <c r="P15" s="19">
        <f t="shared" ref="P15:P33" si="8">(B15/$K$4)*60</f>
        <v>3.9130434782608696</v>
      </c>
      <c r="Q15" s="14">
        <f t="shared" ref="Q15:Q35" si="9">P15+$M$14</f>
        <v>14.913043478260869</v>
      </c>
      <c r="R15" s="2"/>
      <c r="V15" s="40"/>
    </row>
    <row r="16" spans="1:22" s="51" customFormat="1" ht="15.75" x14ac:dyDescent="0.25">
      <c r="A16" s="49">
        <v>3</v>
      </c>
      <c r="B16" s="50">
        <v>6.9</v>
      </c>
      <c r="C16" s="49"/>
      <c r="D16" s="51" t="s">
        <v>215</v>
      </c>
      <c r="E16" s="51" t="s">
        <v>3</v>
      </c>
      <c r="F16" s="51" t="s">
        <v>216</v>
      </c>
      <c r="H16" s="58">
        <f t="shared" si="0"/>
        <v>197</v>
      </c>
      <c r="I16" s="57" t="str">
        <f t="shared" si="1"/>
        <v>12:31</v>
      </c>
      <c r="J16" s="57" t="str">
        <f t="shared" si="2"/>
        <v>12:30</v>
      </c>
      <c r="K16" s="57" t="str">
        <f t="shared" si="3"/>
        <v>12:30</v>
      </c>
      <c r="L16" s="52">
        <f t="shared" si="4"/>
        <v>10.350000000000001</v>
      </c>
      <c r="M16" s="53">
        <f t="shared" si="5"/>
        <v>21.35</v>
      </c>
      <c r="N16" s="54">
        <f t="shared" si="6"/>
        <v>9.6279069767441872</v>
      </c>
      <c r="O16" s="53">
        <f t="shared" si="7"/>
        <v>20.627906976744185</v>
      </c>
      <c r="P16" s="55">
        <f t="shared" si="8"/>
        <v>9</v>
      </c>
      <c r="Q16" s="53">
        <f t="shared" si="9"/>
        <v>20</v>
      </c>
      <c r="V16" s="56"/>
    </row>
    <row r="17" spans="1:22" x14ac:dyDescent="0.25">
      <c r="A17" s="1">
        <v>4</v>
      </c>
      <c r="B17" s="39">
        <v>8</v>
      </c>
      <c r="D17" s="4"/>
      <c r="E17" s="4" t="s">
        <v>49</v>
      </c>
      <c r="F17" s="4" t="s">
        <v>216</v>
      </c>
      <c r="G17" s="4"/>
      <c r="H17" s="32">
        <f t="shared" si="0"/>
        <v>195.9</v>
      </c>
      <c r="I17" s="21" t="str">
        <f t="shared" si="1"/>
        <v>12:33</v>
      </c>
      <c r="J17" s="21" t="str">
        <f t="shared" si="2"/>
        <v>12:32</v>
      </c>
      <c r="K17" s="21" t="str">
        <f t="shared" si="3"/>
        <v>12:31</v>
      </c>
      <c r="L17" s="13">
        <f t="shared" si="4"/>
        <v>12</v>
      </c>
      <c r="M17" s="14">
        <f t="shared" si="5"/>
        <v>23</v>
      </c>
      <c r="N17" s="17">
        <f t="shared" si="6"/>
        <v>11.162790697674419</v>
      </c>
      <c r="O17" s="14">
        <f t="shared" si="7"/>
        <v>22.162790697674417</v>
      </c>
      <c r="P17" s="19">
        <f t="shared" si="8"/>
        <v>10.434782608695652</v>
      </c>
      <c r="Q17" s="14">
        <f t="shared" si="9"/>
        <v>21.434782608695652</v>
      </c>
      <c r="R17" s="2"/>
      <c r="V17" s="40"/>
    </row>
    <row r="18" spans="1:22" x14ac:dyDescent="0.25">
      <c r="A18" s="1">
        <v>5</v>
      </c>
      <c r="B18" s="39">
        <v>8.1</v>
      </c>
      <c r="D18" s="4"/>
      <c r="E18" s="4" t="s">
        <v>2</v>
      </c>
      <c r="F18" s="4" t="s">
        <v>236</v>
      </c>
      <c r="G18" s="4"/>
      <c r="H18" s="32">
        <f t="shared" si="0"/>
        <v>195.8</v>
      </c>
      <c r="I18" s="21" t="str">
        <f t="shared" si="1"/>
        <v>12:33</v>
      </c>
      <c r="J18" s="21" t="str">
        <f t="shared" si="2"/>
        <v>12:32</v>
      </c>
      <c r="K18" s="21" t="str">
        <f t="shared" si="3"/>
        <v>12:31</v>
      </c>
      <c r="L18" s="13">
        <f t="shared" si="4"/>
        <v>12.149999999999999</v>
      </c>
      <c r="M18" s="14">
        <f t="shared" si="5"/>
        <v>23.15</v>
      </c>
      <c r="N18" s="17">
        <f t="shared" si="6"/>
        <v>11.302325581395348</v>
      </c>
      <c r="O18" s="14">
        <f t="shared" si="7"/>
        <v>22.302325581395348</v>
      </c>
      <c r="P18" s="19">
        <f t="shared" si="8"/>
        <v>10.565217391304348</v>
      </c>
      <c r="Q18" s="14">
        <f t="shared" si="9"/>
        <v>21.565217391304348</v>
      </c>
      <c r="R18" s="2"/>
      <c r="V18" s="40"/>
    </row>
    <row r="19" spans="1:22" x14ac:dyDescent="0.25">
      <c r="A19" s="1">
        <v>6</v>
      </c>
      <c r="B19" s="39">
        <v>8.6999999999999993</v>
      </c>
      <c r="D19" s="4"/>
      <c r="E19" s="4" t="s">
        <v>3</v>
      </c>
      <c r="F19" s="4" t="s">
        <v>237</v>
      </c>
      <c r="G19" s="4"/>
      <c r="H19" s="32">
        <f t="shared" si="0"/>
        <v>195.20000000000002</v>
      </c>
      <c r="I19" s="21" t="str">
        <f t="shared" si="1"/>
        <v>12:34</v>
      </c>
      <c r="J19" s="21" t="str">
        <f t="shared" si="2"/>
        <v>12:33</v>
      </c>
      <c r="K19" s="21" t="str">
        <f t="shared" si="3"/>
        <v>12:32</v>
      </c>
      <c r="L19" s="13">
        <f t="shared" si="4"/>
        <v>13.049999999999999</v>
      </c>
      <c r="M19" s="14">
        <f t="shared" si="5"/>
        <v>24.049999999999997</v>
      </c>
      <c r="N19" s="17">
        <f t="shared" si="6"/>
        <v>12.139534883720929</v>
      </c>
      <c r="O19" s="14">
        <f t="shared" si="7"/>
        <v>23.139534883720927</v>
      </c>
      <c r="P19" s="19">
        <f t="shared" si="8"/>
        <v>11.347826086956522</v>
      </c>
      <c r="Q19" s="14">
        <f t="shared" si="9"/>
        <v>22.347826086956523</v>
      </c>
      <c r="R19" s="2"/>
      <c r="V19" s="40"/>
    </row>
    <row r="20" spans="1:22" x14ac:dyDescent="0.25">
      <c r="A20" s="1">
        <v>7</v>
      </c>
      <c r="B20" s="39">
        <v>8.9</v>
      </c>
      <c r="D20" s="4"/>
      <c r="E20" s="4" t="s">
        <v>2</v>
      </c>
      <c r="F20" s="4" t="s">
        <v>217</v>
      </c>
      <c r="G20" s="4"/>
      <c r="H20" s="32">
        <f t="shared" si="0"/>
        <v>195</v>
      </c>
      <c r="I20" s="21" t="str">
        <f t="shared" si="1"/>
        <v>12:34</v>
      </c>
      <c r="J20" s="21" t="str">
        <f t="shared" si="2"/>
        <v>12:33</v>
      </c>
      <c r="K20" s="21" t="str">
        <f t="shared" si="3"/>
        <v>12:32</v>
      </c>
      <c r="L20" s="13">
        <f t="shared" si="4"/>
        <v>13.35</v>
      </c>
      <c r="M20" s="14">
        <f t="shared" si="5"/>
        <v>24.35</v>
      </c>
      <c r="N20" s="17">
        <f t="shared" si="6"/>
        <v>12.418604651162791</v>
      </c>
      <c r="O20" s="14">
        <f t="shared" si="7"/>
        <v>23.418604651162791</v>
      </c>
      <c r="P20" s="19">
        <f t="shared" si="8"/>
        <v>11.608695652173914</v>
      </c>
      <c r="Q20" s="14">
        <f t="shared" si="9"/>
        <v>22.608695652173914</v>
      </c>
      <c r="R20" s="2"/>
      <c r="V20" s="40"/>
    </row>
    <row r="21" spans="1:22" x14ac:dyDescent="0.25">
      <c r="A21" s="1">
        <v>8</v>
      </c>
      <c r="B21" s="39">
        <v>10</v>
      </c>
      <c r="D21" t="s">
        <v>218</v>
      </c>
      <c r="E21" t="s">
        <v>49</v>
      </c>
      <c r="F21" s="4" t="s">
        <v>248</v>
      </c>
      <c r="H21" s="32">
        <f t="shared" si="0"/>
        <v>193.9</v>
      </c>
      <c r="I21" s="21" t="str">
        <f t="shared" si="1"/>
        <v>12:36</v>
      </c>
      <c r="J21" s="21" t="str">
        <f t="shared" si="2"/>
        <v>12:34</v>
      </c>
      <c r="K21" s="21" t="str">
        <f t="shared" si="3"/>
        <v>12:34</v>
      </c>
      <c r="L21" s="13">
        <f t="shared" si="4"/>
        <v>15</v>
      </c>
      <c r="M21" s="14">
        <f t="shared" si="5"/>
        <v>26</v>
      </c>
      <c r="N21" s="17">
        <f t="shared" si="6"/>
        <v>13.953488372093023</v>
      </c>
      <c r="O21" s="14">
        <f t="shared" si="7"/>
        <v>24.953488372093023</v>
      </c>
      <c r="P21" s="19">
        <f t="shared" si="8"/>
        <v>13.043478260869565</v>
      </c>
      <c r="Q21" s="14">
        <f t="shared" si="9"/>
        <v>24.043478260869563</v>
      </c>
      <c r="R21" s="2"/>
      <c r="V21" s="40"/>
    </row>
    <row r="22" spans="1:22" s="73" customFormat="1" ht="14.45" customHeight="1" x14ac:dyDescent="0.3">
      <c r="A22" s="71">
        <v>9</v>
      </c>
      <c r="B22" s="80">
        <v>14.6</v>
      </c>
      <c r="C22" s="72"/>
      <c r="D22" s="8"/>
      <c r="E22" s="4" t="s">
        <v>2</v>
      </c>
      <c r="F22" s="4" t="s">
        <v>219</v>
      </c>
      <c r="H22" s="32">
        <f t="shared" si="0"/>
        <v>189.3</v>
      </c>
      <c r="I22" s="61" t="str">
        <f t="shared" si="1"/>
        <v>12:42</v>
      </c>
      <c r="J22" s="21" t="str">
        <f t="shared" si="2"/>
        <v>12:41</v>
      </c>
      <c r="K22" s="21" t="str">
        <f t="shared" si="3"/>
        <v>12:40</v>
      </c>
      <c r="L22" s="74">
        <f t="shared" si="4"/>
        <v>21.9</v>
      </c>
      <c r="M22" s="75">
        <f t="shared" si="5"/>
        <v>32.9</v>
      </c>
      <c r="N22" s="76">
        <f t="shared" si="6"/>
        <v>20.372093023255815</v>
      </c>
      <c r="O22" s="75">
        <f t="shared" si="7"/>
        <v>31.372093023255815</v>
      </c>
      <c r="P22" s="77">
        <f t="shared" si="8"/>
        <v>19.043478260869566</v>
      </c>
      <c r="Q22" s="75">
        <f t="shared" si="9"/>
        <v>30.043478260869566</v>
      </c>
      <c r="V22" s="78"/>
    </row>
    <row r="23" spans="1:22" x14ac:dyDescent="0.25">
      <c r="A23" s="1">
        <v>10</v>
      </c>
      <c r="B23" s="39">
        <v>15.4</v>
      </c>
      <c r="E23" s="4" t="s">
        <v>49</v>
      </c>
      <c r="F23" s="4" t="s">
        <v>219</v>
      </c>
      <c r="H23" s="32">
        <f t="shared" si="0"/>
        <v>188.5</v>
      </c>
      <c r="I23" s="21" t="str">
        <f t="shared" si="1"/>
        <v>12:44</v>
      </c>
      <c r="J23" s="21" t="str">
        <f t="shared" si="2"/>
        <v>12:42</v>
      </c>
      <c r="K23" s="21" t="str">
        <f t="shared" si="3"/>
        <v>12:41</v>
      </c>
      <c r="L23" s="13">
        <f t="shared" si="4"/>
        <v>23.1</v>
      </c>
      <c r="M23" s="14">
        <f t="shared" si="5"/>
        <v>34.1</v>
      </c>
      <c r="N23" s="17">
        <f t="shared" si="6"/>
        <v>21.488372093023255</v>
      </c>
      <c r="O23" s="14">
        <f t="shared" si="7"/>
        <v>32.488372093023258</v>
      </c>
      <c r="P23" s="19">
        <f t="shared" si="8"/>
        <v>20.086956521739133</v>
      </c>
      <c r="Q23" s="14">
        <f t="shared" si="9"/>
        <v>31.086956521739133</v>
      </c>
      <c r="R23" s="2"/>
      <c r="V23" s="40"/>
    </row>
    <row r="24" spans="1:22" x14ac:dyDescent="0.25">
      <c r="A24" s="1">
        <v>11</v>
      </c>
      <c r="B24" s="39">
        <v>20.7</v>
      </c>
      <c r="D24" t="s">
        <v>220</v>
      </c>
      <c r="E24" s="4" t="s">
        <v>2</v>
      </c>
      <c r="F24" s="4" t="s">
        <v>238</v>
      </c>
      <c r="H24" s="32">
        <f t="shared" si="0"/>
        <v>183.20000000000002</v>
      </c>
      <c r="I24" s="21" t="str">
        <f t="shared" si="1"/>
        <v>12:52</v>
      </c>
      <c r="J24" s="21" t="str">
        <f t="shared" si="2"/>
        <v>12:49</v>
      </c>
      <c r="K24" s="21" t="str">
        <f t="shared" si="3"/>
        <v>12:48</v>
      </c>
      <c r="L24" s="13">
        <f t="shared" si="4"/>
        <v>31.049999999999997</v>
      </c>
      <c r="M24" s="14">
        <f t="shared" si="5"/>
        <v>42.05</v>
      </c>
      <c r="N24" s="17">
        <f t="shared" si="6"/>
        <v>28.88372093023256</v>
      </c>
      <c r="O24" s="14">
        <f t="shared" si="7"/>
        <v>39.883720930232556</v>
      </c>
      <c r="P24" s="19">
        <f t="shared" si="8"/>
        <v>27</v>
      </c>
      <c r="Q24" s="14">
        <f t="shared" si="9"/>
        <v>38</v>
      </c>
      <c r="R24" s="2"/>
      <c r="V24" s="40"/>
    </row>
    <row r="25" spans="1:22" x14ac:dyDescent="0.25">
      <c r="A25" s="1">
        <v>12</v>
      </c>
      <c r="B25" s="39">
        <v>20.8</v>
      </c>
      <c r="E25" s="4" t="s">
        <v>2</v>
      </c>
      <c r="F25" s="4" t="s">
        <v>239</v>
      </c>
      <c r="H25" s="32">
        <f t="shared" si="0"/>
        <v>183.1</v>
      </c>
      <c r="I25" s="21" t="str">
        <f t="shared" si="1"/>
        <v>12:52</v>
      </c>
      <c r="J25" s="21" t="str">
        <f t="shared" si="2"/>
        <v>12:50</v>
      </c>
      <c r="K25" s="21" t="str">
        <f t="shared" si="3"/>
        <v>12:48</v>
      </c>
      <c r="L25" s="13">
        <f t="shared" si="4"/>
        <v>31.200000000000003</v>
      </c>
      <c r="M25" s="14">
        <f t="shared" si="5"/>
        <v>42.2</v>
      </c>
      <c r="N25" s="17">
        <f t="shared" si="6"/>
        <v>29.023255813953487</v>
      </c>
      <c r="O25" s="14">
        <f t="shared" si="7"/>
        <v>40.023255813953483</v>
      </c>
      <c r="P25" s="19">
        <f t="shared" si="8"/>
        <v>27.130434782608695</v>
      </c>
      <c r="Q25" s="14">
        <f t="shared" si="9"/>
        <v>38.130434782608695</v>
      </c>
      <c r="R25" s="2"/>
      <c r="V25" s="40"/>
    </row>
    <row r="26" spans="1:22" x14ac:dyDescent="0.25">
      <c r="A26" s="1">
        <v>13</v>
      </c>
      <c r="B26" s="39">
        <v>20.9</v>
      </c>
      <c r="E26" s="4" t="s">
        <v>3</v>
      </c>
      <c r="F26" s="4" t="s">
        <v>240</v>
      </c>
      <c r="H26" s="32">
        <f t="shared" si="0"/>
        <v>183</v>
      </c>
      <c r="I26" s="21" t="str">
        <f t="shared" si="1"/>
        <v>12:52</v>
      </c>
      <c r="J26" s="21" t="str">
        <f t="shared" si="2"/>
        <v>12:50</v>
      </c>
      <c r="K26" s="21" t="str">
        <f t="shared" si="3"/>
        <v>12:48</v>
      </c>
      <c r="L26" s="13">
        <f t="shared" si="4"/>
        <v>31.349999999999998</v>
      </c>
      <c r="M26" s="14">
        <f t="shared" si="5"/>
        <v>42.349999999999994</v>
      </c>
      <c r="N26" s="17">
        <f t="shared" si="6"/>
        <v>29.162790697674417</v>
      </c>
      <c r="O26" s="14">
        <f t="shared" si="7"/>
        <v>40.162790697674417</v>
      </c>
      <c r="P26" s="19">
        <f t="shared" si="8"/>
        <v>27.260869565217391</v>
      </c>
      <c r="Q26" s="14">
        <f t="shared" si="9"/>
        <v>38.260869565217391</v>
      </c>
      <c r="R26" s="2"/>
      <c r="V26" s="40"/>
    </row>
    <row r="27" spans="1:22" x14ac:dyDescent="0.25">
      <c r="A27" s="1">
        <v>14</v>
      </c>
      <c r="B27" s="39">
        <v>24.2</v>
      </c>
      <c r="E27" s="4" t="s">
        <v>161</v>
      </c>
      <c r="F27" s="4" t="s">
        <v>241</v>
      </c>
      <c r="H27" s="32">
        <f t="shared" si="0"/>
        <v>179.70000000000002</v>
      </c>
      <c r="I27" s="21" t="str">
        <f t="shared" si="1"/>
        <v>12:57</v>
      </c>
      <c r="J27" s="21" t="str">
        <f t="shared" si="2"/>
        <v>12:54</v>
      </c>
      <c r="K27" s="21" t="str">
        <f t="shared" si="3"/>
        <v>12:52</v>
      </c>
      <c r="L27" s="13"/>
      <c r="M27" s="14"/>
      <c r="N27" s="17"/>
      <c r="O27" s="14"/>
      <c r="P27" s="19"/>
      <c r="Q27" s="14"/>
      <c r="R27" s="2"/>
      <c r="V27" s="40"/>
    </row>
    <row r="28" spans="1:22" ht="14.45" customHeight="1" x14ac:dyDescent="0.25">
      <c r="A28" s="1">
        <v>15</v>
      </c>
      <c r="B28" s="80">
        <v>25.4</v>
      </c>
      <c r="C28" s="7"/>
      <c r="D28" s="4" t="s">
        <v>249</v>
      </c>
      <c r="E28" s="4" t="s">
        <v>49</v>
      </c>
      <c r="F28" s="4" t="s">
        <v>242</v>
      </c>
      <c r="H28" s="32">
        <f t="shared" si="0"/>
        <v>178.5</v>
      </c>
      <c r="I28" s="21" t="str">
        <f t="shared" si="1"/>
        <v>12:59</v>
      </c>
      <c r="J28" s="21" t="str">
        <f t="shared" si="2"/>
        <v>12:56</v>
      </c>
      <c r="K28" s="21" t="str">
        <f t="shared" si="3"/>
        <v>12:54</v>
      </c>
      <c r="L28" s="13">
        <f t="shared" si="4"/>
        <v>38.1</v>
      </c>
      <c r="M28" s="14">
        <f t="shared" si="5"/>
        <v>49.1</v>
      </c>
      <c r="N28" s="17">
        <f t="shared" si="6"/>
        <v>35.441860465116278</v>
      </c>
      <c r="O28" s="14">
        <f t="shared" si="7"/>
        <v>46.441860465116278</v>
      </c>
      <c r="P28" s="19">
        <f t="shared" si="8"/>
        <v>33.130434782608688</v>
      </c>
      <c r="Q28" s="14">
        <f t="shared" si="9"/>
        <v>44.130434782608688</v>
      </c>
      <c r="V28" s="41"/>
    </row>
    <row r="29" spans="1:22" ht="18" customHeight="1" x14ac:dyDescent="0.3">
      <c r="A29" s="1">
        <v>16</v>
      </c>
      <c r="B29" s="39">
        <v>25.5</v>
      </c>
      <c r="D29" s="8" t="s">
        <v>284</v>
      </c>
      <c r="E29" s="8" t="s">
        <v>193</v>
      </c>
      <c r="F29" s="105" t="s">
        <v>246</v>
      </c>
      <c r="H29" s="32">
        <f t="shared" si="0"/>
        <v>178.4</v>
      </c>
      <c r="I29" s="21" t="str">
        <f t="shared" si="1"/>
        <v>12:59</v>
      </c>
      <c r="J29" s="21" t="str">
        <f t="shared" si="2"/>
        <v>12:56</v>
      </c>
      <c r="K29" s="21" t="str">
        <f t="shared" si="3"/>
        <v>12:54</v>
      </c>
      <c r="L29" s="13">
        <f t="shared" si="4"/>
        <v>38.25</v>
      </c>
      <c r="M29" s="14">
        <f t="shared" si="5"/>
        <v>49.25</v>
      </c>
      <c r="N29" s="17">
        <f t="shared" si="6"/>
        <v>35.581395348837212</v>
      </c>
      <c r="O29" s="14">
        <f t="shared" si="7"/>
        <v>46.581395348837212</v>
      </c>
      <c r="P29" s="19">
        <f t="shared" si="8"/>
        <v>33.260869565217391</v>
      </c>
      <c r="Q29" s="14">
        <f t="shared" si="9"/>
        <v>44.260869565217391</v>
      </c>
      <c r="V29" s="40"/>
    </row>
    <row r="30" spans="1:22" x14ac:dyDescent="0.25">
      <c r="A30" s="1">
        <v>17</v>
      </c>
      <c r="B30" s="39">
        <v>27.3</v>
      </c>
      <c r="D30" t="s">
        <v>8</v>
      </c>
      <c r="E30" t="s">
        <v>3</v>
      </c>
      <c r="F30" t="s">
        <v>243</v>
      </c>
      <c r="H30" s="32">
        <f t="shared" si="0"/>
        <v>176.6</v>
      </c>
      <c r="I30" s="21" t="str">
        <f t="shared" si="1"/>
        <v>13:01</v>
      </c>
      <c r="J30" s="21" t="str">
        <f t="shared" si="2"/>
        <v>12:59</v>
      </c>
      <c r="K30" s="21" t="str">
        <f t="shared" si="3"/>
        <v>12:56</v>
      </c>
      <c r="L30" s="13">
        <f t="shared" si="4"/>
        <v>40.950000000000003</v>
      </c>
      <c r="M30" s="14">
        <f t="shared" si="5"/>
        <v>51.95</v>
      </c>
      <c r="N30" s="17">
        <f t="shared" si="6"/>
        <v>38.093023255813954</v>
      </c>
      <c r="O30" s="14">
        <f t="shared" si="7"/>
        <v>49.093023255813954</v>
      </c>
      <c r="P30" s="19">
        <f t="shared" si="8"/>
        <v>35.608695652173914</v>
      </c>
      <c r="Q30" s="14">
        <f t="shared" si="9"/>
        <v>46.608695652173914</v>
      </c>
      <c r="V30" s="40"/>
    </row>
    <row r="31" spans="1:22" x14ac:dyDescent="0.25">
      <c r="A31" s="1">
        <v>18</v>
      </c>
      <c r="B31" s="39">
        <v>27.5</v>
      </c>
      <c r="E31" t="s">
        <v>49</v>
      </c>
      <c r="F31" t="s">
        <v>250</v>
      </c>
      <c r="H31" s="32">
        <f t="shared" si="0"/>
        <v>176.4</v>
      </c>
      <c r="I31" s="21" t="str">
        <f t="shared" si="1"/>
        <v>13:02</v>
      </c>
      <c r="J31" s="21" t="str">
        <f t="shared" si="2"/>
        <v>12:59</v>
      </c>
      <c r="K31" s="21" t="str">
        <f t="shared" si="3"/>
        <v>12:56</v>
      </c>
      <c r="L31" s="13">
        <f t="shared" si="4"/>
        <v>41.25</v>
      </c>
      <c r="M31" s="14">
        <f t="shared" ref="M31:M45" si="10">(L31+$M$14)-60</f>
        <v>-7.75</v>
      </c>
      <c r="N31" s="17">
        <f t="shared" si="6"/>
        <v>38.372093023255815</v>
      </c>
      <c r="O31" s="14">
        <f t="shared" si="7"/>
        <v>49.372093023255815</v>
      </c>
      <c r="P31" s="19">
        <f t="shared" si="8"/>
        <v>35.869565217391305</v>
      </c>
      <c r="Q31" s="14">
        <f t="shared" si="9"/>
        <v>46.869565217391305</v>
      </c>
      <c r="V31" s="40"/>
    </row>
    <row r="32" spans="1:22" x14ac:dyDescent="0.25">
      <c r="A32" s="1">
        <v>19</v>
      </c>
      <c r="B32" s="39">
        <v>28</v>
      </c>
      <c r="E32" t="s">
        <v>2</v>
      </c>
      <c r="F32" t="s">
        <v>226</v>
      </c>
      <c r="G32" t="s">
        <v>225</v>
      </c>
      <c r="H32" s="32">
        <f t="shared" si="0"/>
        <v>175.9</v>
      </c>
      <c r="I32" s="21" t="str">
        <f t="shared" si="1"/>
        <v>13:03</v>
      </c>
      <c r="J32" s="21" t="str">
        <f t="shared" si="2"/>
        <v>13:00</v>
      </c>
      <c r="K32" s="21" t="str">
        <f t="shared" si="3"/>
        <v>12:57</v>
      </c>
      <c r="L32" s="13">
        <f t="shared" si="4"/>
        <v>42</v>
      </c>
      <c r="M32" s="14">
        <f t="shared" si="10"/>
        <v>-7</v>
      </c>
      <c r="N32" s="17">
        <f t="shared" si="6"/>
        <v>39.069767441860471</v>
      </c>
      <c r="O32" s="14">
        <f t="shared" si="7"/>
        <v>50.069767441860471</v>
      </c>
      <c r="P32" s="19">
        <f t="shared" si="8"/>
        <v>36.521739130434781</v>
      </c>
      <c r="Q32" s="14">
        <f t="shared" si="9"/>
        <v>47.521739130434781</v>
      </c>
      <c r="V32" s="40"/>
    </row>
    <row r="33" spans="1:22" x14ac:dyDescent="0.25">
      <c r="A33" s="1">
        <v>20</v>
      </c>
      <c r="B33" s="39">
        <v>28.2</v>
      </c>
      <c r="D33" t="s">
        <v>9</v>
      </c>
      <c r="E33" t="s">
        <v>49</v>
      </c>
      <c r="F33" t="s">
        <v>227</v>
      </c>
      <c r="H33" s="32">
        <f>$H$14-B33</f>
        <v>175.70000000000002</v>
      </c>
      <c r="I33" s="21" t="str">
        <f t="shared" si="1"/>
        <v>13:03</v>
      </c>
      <c r="J33" s="21" t="str">
        <f>TEXT(((B33/$J$4)/24)+$J$14,"u:mm")</f>
        <v>13:00</v>
      </c>
      <c r="K33" s="21" t="str">
        <f>TEXT(((B33/$K$4)/24)+$K$14,"u:mm")</f>
        <v>12:57</v>
      </c>
      <c r="L33" s="13">
        <f t="shared" si="4"/>
        <v>42.3</v>
      </c>
      <c r="M33" s="14">
        <f t="shared" si="10"/>
        <v>-6.7000000000000028</v>
      </c>
      <c r="N33" s="17">
        <f t="shared" si="6"/>
        <v>39.348837209302324</v>
      </c>
      <c r="O33" s="14">
        <f t="shared" ref="O33:O45" si="11">(N33+$M$14)-60</f>
        <v>-9.6511627906976756</v>
      </c>
      <c r="P33" s="19">
        <f t="shared" si="8"/>
        <v>36.782608695652172</v>
      </c>
      <c r="Q33" s="14">
        <f t="shared" si="9"/>
        <v>47.782608695652172</v>
      </c>
      <c r="V33" s="40"/>
    </row>
    <row r="34" spans="1:22" ht="18.75" x14ac:dyDescent="0.3">
      <c r="A34" s="1">
        <v>21</v>
      </c>
      <c r="B34" s="39"/>
      <c r="C34" s="24">
        <v>1</v>
      </c>
      <c r="D34" s="25" t="s">
        <v>106</v>
      </c>
      <c r="E34" s="26" t="s">
        <v>289</v>
      </c>
      <c r="F34" s="26"/>
      <c r="G34" s="26"/>
      <c r="H34" s="32"/>
      <c r="I34" s="21"/>
      <c r="J34" s="21"/>
      <c r="K34" s="21"/>
      <c r="L34" s="13">
        <f>(C34/$I$4)*60</f>
        <v>1.5</v>
      </c>
      <c r="M34" s="14">
        <f t="shared" si="10"/>
        <v>-47.5</v>
      </c>
      <c r="N34" s="17">
        <f>(C34/$J$4)*60</f>
        <v>1.3953488372093024</v>
      </c>
      <c r="O34" s="14">
        <f t="shared" si="11"/>
        <v>-47.604651162790695</v>
      </c>
      <c r="P34" s="19">
        <f>(C34/$K$4)*60</f>
        <v>1.3043478260869565</v>
      </c>
      <c r="Q34" s="14">
        <f t="shared" si="9"/>
        <v>12.304347826086957</v>
      </c>
      <c r="V34" s="40"/>
    </row>
    <row r="35" spans="1:22" x14ac:dyDescent="0.25">
      <c r="A35" s="1">
        <v>22</v>
      </c>
      <c r="B35" s="39">
        <v>29.3</v>
      </c>
      <c r="D35" t="s">
        <v>52</v>
      </c>
      <c r="E35" t="s">
        <v>49</v>
      </c>
      <c r="F35" t="s">
        <v>228</v>
      </c>
      <c r="H35" s="32">
        <f t="shared" ref="H35:H42" si="12">$H$14-B35</f>
        <v>174.6</v>
      </c>
      <c r="I35" s="21" t="str">
        <f t="shared" ref="I35:I49" si="13">TEXT(((B35/$I$4)/24)+$I$14,"u:mm")</f>
        <v>13:04</v>
      </c>
      <c r="J35" s="21" t="str">
        <f t="shared" ref="J35:J49" si="14">TEXT(((B35/$J$4)/24)+$J$14,"u:mm")</f>
        <v>13:01</v>
      </c>
      <c r="K35" s="21" t="str">
        <f t="shared" ref="K35:K49" si="15">TEXT(((B35/$K$4)/24)+$K$14,"u:mm")</f>
        <v>12:59</v>
      </c>
      <c r="L35" s="13">
        <f t="shared" ref="L35:L42" si="16">(B35/$I$4)*60</f>
        <v>43.95</v>
      </c>
      <c r="M35" s="14">
        <f t="shared" si="10"/>
        <v>-5.0499999999999972</v>
      </c>
      <c r="N35" s="17">
        <f t="shared" ref="N35:N42" si="17">(B35/$J$4)*60</f>
        <v>40.883720930232556</v>
      </c>
      <c r="O35" s="14">
        <f t="shared" si="11"/>
        <v>-8.1162790697674438</v>
      </c>
      <c r="P35" s="19">
        <f t="shared" ref="P35:P42" si="18">(B35/$K$4)*60</f>
        <v>38.217391304347828</v>
      </c>
      <c r="Q35" s="14">
        <f t="shared" si="9"/>
        <v>49.217391304347828</v>
      </c>
      <c r="V35" s="40"/>
    </row>
    <row r="36" spans="1:22" x14ac:dyDescent="0.25">
      <c r="A36" s="1">
        <v>23</v>
      </c>
      <c r="B36" s="39">
        <v>30</v>
      </c>
      <c r="E36" t="s">
        <v>49</v>
      </c>
      <c r="F36" t="s">
        <v>110</v>
      </c>
      <c r="G36" t="s">
        <v>118</v>
      </c>
      <c r="H36" s="32">
        <f t="shared" si="12"/>
        <v>173.9</v>
      </c>
      <c r="I36" s="21" t="str">
        <f t="shared" si="13"/>
        <v>13:06</v>
      </c>
      <c r="J36" s="21" t="str">
        <f t="shared" si="14"/>
        <v>13:02</v>
      </c>
      <c r="K36" s="21" t="str">
        <f t="shared" si="15"/>
        <v>13:00</v>
      </c>
      <c r="L36" s="13">
        <f t="shared" si="16"/>
        <v>45</v>
      </c>
      <c r="M36" s="14">
        <f t="shared" si="10"/>
        <v>-4</v>
      </c>
      <c r="N36" s="17">
        <f t="shared" si="17"/>
        <v>41.860465116279073</v>
      </c>
      <c r="O36" s="14">
        <f t="shared" si="11"/>
        <v>-7.1395348837209269</v>
      </c>
      <c r="P36" s="19">
        <f t="shared" si="18"/>
        <v>39.130434782608695</v>
      </c>
      <c r="Q36" s="14">
        <f t="shared" ref="Q36:Q45" si="19">(P36+$M$14)-60</f>
        <v>-9.8695652173913047</v>
      </c>
      <c r="V36" s="40"/>
    </row>
    <row r="37" spans="1:22" x14ac:dyDescent="0.25">
      <c r="A37" s="1">
        <v>24</v>
      </c>
      <c r="B37" s="39">
        <v>31.5</v>
      </c>
      <c r="E37" t="s">
        <v>2</v>
      </c>
      <c r="F37" t="s">
        <v>111</v>
      </c>
      <c r="H37" s="32">
        <f t="shared" si="12"/>
        <v>172.4</v>
      </c>
      <c r="I37" s="21" t="str">
        <f t="shared" si="13"/>
        <v>13:08</v>
      </c>
      <c r="J37" s="21" t="str">
        <f t="shared" si="14"/>
        <v>13:04</v>
      </c>
      <c r="K37" s="21" t="str">
        <f t="shared" si="15"/>
        <v>13:02</v>
      </c>
      <c r="L37" s="13">
        <f t="shared" si="16"/>
        <v>47.25</v>
      </c>
      <c r="M37" s="14">
        <f t="shared" si="10"/>
        <v>-1.75</v>
      </c>
      <c r="N37" s="17">
        <f t="shared" si="17"/>
        <v>43.95348837209302</v>
      </c>
      <c r="O37" s="14">
        <f t="shared" si="11"/>
        <v>-5.0465116279069804</v>
      </c>
      <c r="P37" s="19">
        <f t="shared" si="18"/>
        <v>41.086956521739133</v>
      </c>
      <c r="Q37" s="14">
        <f t="shared" si="19"/>
        <v>-7.9130434782608674</v>
      </c>
      <c r="V37" s="40"/>
    </row>
    <row r="38" spans="1:22" x14ac:dyDescent="0.25">
      <c r="A38" s="1">
        <v>25</v>
      </c>
      <c r="B38" s="39">
        <v>33.299999999999997</v>
      </c>
      <c r="D38" t="s">
        <v>166</v>
      </c>
      <c r="E38" t="s">
        <v>2</v>
      </c>
      <c r="F38" t="s">
        <v>165</v>
      </c>
      <c r="H38" s="32">
        <f t="shared" si="12"/>
        <v>170.60000000000002</v>
      </c>
      <c r="I38" s="21" t="str">
        <f t="shared" si="13"/>
        <v>13:10</v>
      </c>
      <c r="J38" s="21" t="str">
        <f t="shared" si="14"/>
        <v>13:07</v>
      </c>
      <c r="K38" s="21" t="str">
        <f t="shared" si="15"/>
        <v>13:04</v>
      </c>
      <c r="L38" s="13">
        <f t="shared" si="16"/>
        <v>49.949999999999996</v>
      </c>
      <c r="M38" s="14">
        <f t="shared" si="10"/>
        <v>0.94999999999999574</v>
      </c>
      <c r="N38" s="17">
        <f t="shared" si="17"/>
        <v>46.465116279069761</v>
      </c>
      <c r="O38" s="14">
        <f t="shared" si="11"/>
        <v>-2.5348837209302388</v>
      </c>
      <c r="P38" s="19">
        <f t="shared" si="18"/>
        <v>43.434782608695649</v>
      </c>
      <c r="Q38" s="14">
        <f t="shared" si="19"/>
        <v>-5.5652173913043512</v>
      </c>
      <c r="V38" s="40"/>
    </row>
    <row r="39" spans="1:22" x14ac:dyDescent="0.25">
      <c r="A39" s="1">
        <v>26</v>
      </c>
      <c r="B39" s="39">
        <v>34.799999999999997</v>
      </c>
      <c r="E39" t="s">
        <v>49</v>
      </c>
      <c r="F39" t="s">
        <v>167</v>
      </c>
      <c r="G39" s="9"/>
      <c r="H39" s="32">
        <f t="shared" si="12"/>
        <v>169.10000000000002</v>
      </c>
      <c r="I39" s="21" t="str">
        <f t="shared" si="13"/>
        <v>13:13</v>
      </c>
      <c r="J39" s="21" t="str">
        <f t="shared" si="14"/>
        <v>13:09</v>
      </c>
      <c r="K39" s="21" t="str">
        <f t="shared" si="15"/>
        <v>13:06</v>
      </c>
      <c r="L39" s="13">
        <f t="shared" si="16"/>
        <v>52.199999999999996</v>
      </c>
      <c r="M39" s="14">
        <f t="shared" si="10"/>
        <v>3.1999999999999957</v>
      </c>
      <c r="N39" s="17">
        <f t="shared" si="17"/>
        <v>48.558139534883715</v>
      </c>
      <c r="O39" s="14">
        <f t="shared" si="11"/>
        <v>-0.44186046511628518</v>
      </c>
      <c r="P39" s="19">
        <f t="shared" si="18"/>
        <v>45.391304347826086</v>
      </c>
      <c r="Q39" s="14">
        <f t="shared" si="19"/>
        <v>-3.608695652173914</v>
      </c>
      <c r="V39" s="40"/>
    </row>
    <row r="40" spans="1:22" x14ac:dyDescent="0.25">
      <c r="A40" s="1">
        <v>27</v>
      </c>
      <c r="B40" s="39">
        <v>36.6</v>
      </c>
      <c r="D40" t="s">
        <v>168</v>
      </c>
      <c r="E40" t="s">
        <v>49</v>
      </c>
      <c r="F40" t="s">
        <v>169</v>
      </c>
      <c r="H40" s="32">
        <f t="shared" si="12"/>
        <v>167.3</v>
      </c>
      <c r="I40" s="21" t="str">
        <f t="shared" si="13"/>
        <v>13:15</v>
      </c>
      <c r="J40" s="21" t="str">
        <f t="shared" si="14"/>
        <v>13:12</v>
      </c>
      <c r="K40" s="21" t="str">
        <f t="shared" si="15"/>
        <v>13:08</v>
      </c>
      <c r="L40" s="13">
        <f t="shared" si="16"/>
        <v>54.900000000000006</v>
      </c>
      <c r="M40" s="14">
        <f t="shared" si="10"/>
        <v>5.9000000000000057</v>
      </c>
      <c r="N40" s="17">
        <f t="shared" si="17"/>
        <v>51.069767441860463</v>
      </c>
      <c r="O40" s="14">
        <f t="shared" si="11"/>
        <v>2.0697674418604635</v>
      </c>
      <c r="P40" s="19">
        <f t="shared" si="18"/>
        <v>47.739130434782609</v>
      </c>
      <c r="Q40" s="14">
        <f t="shared" si="19"/>
        <v>-1.2608695652173907</v>
      </c>
      <c r="V40" s="40"/>
    </row>
    <row r="41" spans="1:22" x14ac:dyDescent="0.25">
      <c r="A41" s="1">
        <v>28</v>
      </c>
      <c r="B41" s="39">
        <v>38.9</v>
      </c>
      <c r="D41" t="s">
        <v>170</v>
      </c>
      <c r="E41" t="s">
        <v>49</v>
      </c>
      <c r="F41" t="s">
        <v>264</v>
      </c>
      <c r="H41" s="32">
        <f t="shared" si="12"/>
        <v>165</v>
      </c>
      <c r="I41" s="21" t="str">
        <f t="shared" si="13"/>
        <v>13:19</v>
      </c>
      <c r="J41" s="21" t="str">
        <f t="shared" si="14"/>
        <v>13:15</v>
      </c>
      <c r="K41" s="21" t="str">
        <f t="shared" si="15"/>
        <v>13:11</v>
      </c>
      <c r="L41" s="13">
        <f t="shared" si="16"/>
        <v>58.349999999999994</v>
      </c>
      <c r="M41" s="14">
        <f t="shared" si="10"/>
        <v>9.3499999999999943</v>
      </c>
      <c r="N41" s="17">
        <f t="shared" si="17"/>
        <v>54.279069767441861</v>
      </c>
      <c r="O41" s="14">
        <f t="shared" si="11"/>
        <v>5.2790697674418539</v>
      </c>
      <c r="P41" s="19">
        <f t="shared" si="18"/>
        <v>50.739130434782609</v>
      </c>
      <c r="Q41" s="14">
        <f t="shared" si="19"/>
        <v>1.7391304347826093</v>
      </c>
      <c r="V41" s="40"/>
    </row>
    <row r="42" spans="1:22" x14ac:dyDescent="0.25">
      <c r="A42" s="1">
        <v>29</v>
      </c>
      <c r="B42" s="39">
        <v>39.700000000000003</v>
      </c>
      <c r="E42" t="s">
        <v>2</v>
      </c>
      <c r="F42" t="s">
        <v>265</v>
      </c>
      <c r="H42" s="32">
        <f t="shared" si="12"/>
        <v>164.2</v>
      </c>
      <c r="I42" s="21" t="str">
        <f t="shared" si="13"/>
        <v>13:20</v>
      </c>
      <c r="J42" s="21" t="str">
        <f t="shared" si="14"/>
        <v>13:16</v>
      </c>
      <c r="K42" s="21" t="str">
        <f t="shared" si="15"/>
        <v>13:12</v>
      </c>
      <c r="L42" s="13">
        <f t="shared" si="16"/>
        <v>59.550000000000004</v>
      </c>
      <c r="M42" s="14">
        <f t="shared" si="10"/>
        <v>10.550000000000011</v>
      </c>
      <c r="N42" s="17">
        <f t="shared" si="17"/>
        <v>55.395348837209305</v>
      </c>
      <c r="O42" s="14">
        <f t="shared" si="11"/>
        <v>6.3953488372092977</v>
      </c>
      <c r="P42" s="19">
        <f t="shared" si="18"/>
        <v>51.782608695652172</v>
      </c>
      <c r="Q42" s="14">
        <f t="shared" si="19"/>
        <v>2.7826086956521721</v>
      </c>
      <c r="V42" s="40"/>
    </row>
    <row r="43" spans="1:22" x14ac:dyDescent="0.25">
      <c r="A43" s="1">
        <v>30</v>
      </c>
      <c r="B43" s="39">
        <v>40.6</v>
      </c>
      <c r="E43" t="s">
        <v>3</v>
      </c>
      <c r="F43" t="s">
        <v>171</v>
      </c>
      <c r="H43" s="32">
        <f>$H$14-B43</f>
        <v>163.30000000000001</v>
      </c>
      <c r="I43" s="21" t="str">
        <f t="shared" si="13"/>
        <v>13:21</v>
      </c>
      <c r="J43" s="21" t="str">
        <f t="shared" si="14"/>
        <v>13:17</v>
      </c>
      <c r="K43" s="21" t="str">
        <f t="shared" si="15"/>
        <v>13:13</v>
      </c>
      <c r="L43" s="13">
        <f>(B43/$I$4)*60</f>
        <v>60.900000000000006</v>
      </c>
      <c r="M43" s="14">
        <f t="shared" si="10"/>
        <v>11.900000000000006</v>
      </c>
      <c r="N43" s="17">
        <f>(B43/$J$4)*60</f>
        <v>56.651162790697676</v>
      </c>
      <c r="O43" s="14">
        <f t="shared" si="11"/>
        <v>7.6511627906976685</v>
      </c>
      <c r="P43" s="19">
        <f>(B43/$K$4)*60</f>
        <v>52.956521739130437</v>
      </c>
      <c r="Q43" s="14">
        <f t="shared" si="19"/>
        <v>3.9565217391304373</v>
      </c>
      <c r="V43" s="40"/>
    </row>
    <row r="44" spans="1:22" ht="18.75" x14ac:dyDescent="0.3">
      <c r="A44" s="1">
        <v>31</v>
      </c>
      <c r="B44" s="80">
        <v>41.2</v>
      </c>
      <c r="D44" s="8" t="s">
        <v>284</v>
      </c>
      <c r="E44" s="8" t="s">
        <v>193</v>
      </c>
      <c r="F44" s="105" t="s">
        <v>231</v>
      </c>
      <c r="H44" s="32">
        <f>$H$14-B44</f>
        <v>162.69999999999999</v>
      </c>
      <c r="I44" s="21" t="str">
        <f t="shared" si="13"/>
        <v>13:22</v>
      </c>
      <c r="J44" s="21" t="str">
        <f t="shared" si="14"/>
        <v>13:18</v>
      </c>
      <c r="K44" s="21" t="str">
        <f t="shared" si="15"/>
        <v>13:14</v>
      </c>
      <c r="L44" s="13">
        <f>(B44/$I$4)*60</f>
        <v>61.800000000000004</v>
      </c>
      <c r="M44" s="14">
        <f t="shared" si="10"/>
        <v>12.800000000000011</v>
      </c>
      <c r="N44" s="17">
        <f>(B44/$J$4)*60</f>
        <v>57.488372093023258</v>
      </c>
      <c r="O44" s="14">
        <f t="shared" si="11"/>
        <v>8.4883720930232585</v>
      </c>
      <c r="P44" s="19">
        <f>(B44/$K$4)*60</f>
        <v>53.739130434782609</v>
      </c>
      <c r="Q44" s="14">
        <f t="shared" si="19"/>
        <v>4.7391304347826093</v>
      </c>
      <c r="V44" s="40"/>
    </row>
    <row r="45" spans="1:22" x14ac:dyDescent="0.25">
      <c r="A45" s="1">
        <v>32</v>
      </c>
      <c r="B45" s="39">
        <v>41.5</v>
      </c>
      <c r="D45" t="s">
        <v>138</v>
      </c>
      <c r="E45" t="s">
        <v>49</v>
      </c>
      <c r="F45" t="s">
        <v>133</v>
      </c>
      <c r="G45" t="s">
        <v>27</v>
      </c>
      <c r="H45" s="32">
        <f>$H$14-B45</f>
        <v>162.4</v>
      </c>
      <c r="I45" s="21" t="str">
        <f t="shared" si="13"/>
        <v>13:23</v>
      </c>
      <c r="J45" s="21" t="str">
        <f t="shared" si="14"/>
        <v>13:18</v>
      </c>
      <c r="K45" s="21" t="str">
        <f t="shared" si="15"/>
        <v>13:15</v>
      </c>
      <c r="L45" s="13">
        <f>(B45/$I$4)*60</f>
        <v>62.250000000000007</v>
      </c>
      <c r="M45" s="14">
        <f t="shared" si="10"/>
        <v>13.25</v>
      </c>
      <c r="N45" s="17">
        <f>(B45/$J$4)*60</f>
        <v>57.906976744186046</v>
      </c>
      <c r="O45" s="14">
        <f t="shared" si="11"/>
        <v>8.9069767441860392</v>
      </c>
      <c r="P45" s="19">
        <f>(B45/$K$4)*60</f>
        <v>54.130434782608695</v>
      </c>
      <c r="Q45" s="14">
        <f t="shared" si="19"/>
        <v>5.1304347826086882</v>
      </c>
      <c r="V45" s="40"/>
    </row>
    <row r="46" spans="1:22" x14ac:dyDescent="0.25">
      <c r="A46" s="1">
        <v>33</v>
      </c>
      <c r="B46" s="39">
        <v>43.9</v>
      </c>
      <c r="E46" t="s">
        <v>2</v>
      </c>
      <c r="F46" t="s">
        <v>11</v>
      </c>
      <c r="H46" s="32">
        <f>$H$14-B46</f>
        <v>160</v>
      </c>
      <c r="I46" s="21" t="str">
        <f t="shared" si="13"/>
        <v>13:26</v>
      </c>
      <c r="J46" s="21" t="str">
        <f t="shared" si="14"/>
        <v>13:22</v>
      </c>
      <c r="K46" s="21" t="str">
        <f t="shared" si="15"/>
        <v>13:18</v>
      </c>
      <c r="L46" s="13">
        <f t="shared" ref="L46:L79" si="20">(B46/$I$4)*60</f>
        <v>65.849999999999994</v>
      </c>
      <c r="M46" s="14">
        <f t="shared" ref="M46:M52" si="21">(L46+$M$14)-60</f>
        <v>16.849999999999994</v>
      </c>
      <c r="N46" s="17">
        <f t="shared" ref="N46:N79" si="22">(B46/$J$4)*60</f>
        <v>61.255813953488371</v>
      </c>
      <c r="O46" s="14">
        <f t="shared" ref="O46:O52" si="23">(N46+$M$14)-60</f>
        <v>12.255813953488371</v>
      </c>
      <c r="P46" s="19">
        <f t="shared" ref="P46:P79" si="24">(B46/$K$4)*60</f>
        <v>57.260869565217391</v>
      </c>
      <c r="Q46" s="14">
        <f t="shared" ref="Q46:Q52" si="25">(P46+$M$14)-60</f>
        <v>8.2608695652173907</v>
      </c>
      <c r="V46" s="40"/>
    </row>
    <row r="47" spans="1:22" x14ac:dyDescent="0.25">
      <c r="A47" s="1">
        <v>34</v>
      </c>
      <c r="B47" s="39">
        <v>44.1</v>
      </c>
      <c r="D47" t="s">
        <v>10</v>
      </c>
      <c r="E47" t="s">
        <v>3</v>
      </c>
      <c r="F47" t="s">
        <v>53</v>
      </c>
      <c r="H47" s="32">
        <f>$H$14-B47</f>
        <v>159.80000000000001</v>
      </c>
      <c r="I47" s="21" t="str">
        <f t="shared" si="13"/>
        <v>13:27</v>
      </c>
      <c r="J47" s="21" t="str">
        <f t="shared" si="14"/>
        <v>13:22</v>
      </c>
      <c r="K47" s="21" t="str">
        <f t="shared" si="15"/>
        <v>13:18</v>
      </c>
      <c r="L47" s="13">
        <f t="shared" si="20"/>
        <v>66.150000000000006</v>
      </c>
      <c r="M47" s="14">
        <f t="shared" si="21"/>
        <v>17.150000000000006</v>
      </c>
      <c r="N47" s="17">
        <f t="shared" si="22"/>
        <v>61.534883720930239</v>
      </c>
      <c r="O47" s="14">
        <f t="shared" si="23"/>
        <v>12.534883720930239</v>
      </c>
      <c r="P47" s="19">
        <f t="shared" si="24"/>
        <v>57.521739130434781</v>
      </c>
      <c r="Q47" s="14">
        <f t="shared" si="25"/>
        <v>8.5217391304347814</v>
      </c>
      <c r="V47" s="40"/>
    </row>
    <row r="48" spans="1:22" x14ac:dyDescent="0.25">
      <c r="A48" s="1">
        <v>35</v>
      </c>
      <c r="B48" s="39"/>
      <c r="E48" t="s">
        <v>49</v>
      </c>
      <c r="F48" t="s">
        <v>53</v>
      </c>
      <c r="H48" s="32"/>
      <c r="I48" s="21"/>
      <c r="J48" s="21"/>
      <c r="K48" s="21"/>
      <c r="L48" s="13">
        <f t="shared" si="20"/>
        <v>0</v>
      </c>
      <c r="M48" s="14">
        <f t="shared" si="21"/>
        <v>-49</v>
      </c>
      <c r="N48" s="17">
        <f t="shared" si="22"/>
        <v>0</v>
      </c>
      <c r="O48" s="14">
        <f t="shared" si="23"/>
        <v>-49</v>
      </c>
      <c r="P48" s="19">
        <f t="shared" si="24"/>
        <v>0</v>
      </c>
      <c r="Q48" s="14">
        <f t="shared" si="25"/>
        <v>-49</v>
      </c>
      <c r="V48" s="40"/>
    </row>
    <row r="49" spans="1:22" x14ac:dyDescent="0.25">
      <c r="A49" s="1">
        <v>36</v>
      </c>
      <c r="B49" s="39">
        <v>46.2</v>
      </c>
      <c r="D49" t="s">
        <v>283</v>
      </c>
      <c r="E49" s="6" t="s">
        <v>3</v>
      </c>
      <c r="F49" t="s">
        <v>233</v>
      </c>
      <c r="H49" s="32">
        <f t="shared" ref="H49" si="26">$H$14-B49</f>
        <v>157.69999999999999</v>
      </c>
      <c r="I49" s="21" t="str">
        <f t="shared" si="13"/>
        <v>13:30</v>
      </c>
      <c r="J49" s="21" t="str">
        <f t="shared" si="14"/>
        <v>13:25</v>
      </c>
      <c r="K49" s="21" t="str">
        <f t="shared" si="15"/>
        <v>13:21</v>
      </c>
      <c r="L49" s="13">
        <f t="shared" si="20"/>
        <v>69.3</v>
      </c>
      <c r="M49" s="14">
        <f t="shared" si="21"/>
        <v>20.299999999999997</v>
      </c>
      <c r="N49" s="17">
        <f t="shared" si="22"/>
        <v>64.465116279069761</v>
      </c>
      <c r="O49" s="14">
        <f t="shared" si="23"/>
        <v>15.465116279069761</v>
      </c>
      <c r="P49" s="19">
        <f t="shared" si="24"/>
        <v>60.260869565217391</v>
      </c>
      <c r="Q49" s="14">
        <f t="shared" si="25"/>
        <v>11.260869565217391</v>
      </c>
      <c r="V49" s="40"/>
    </row>
    <row r="50" spans="1:22" s="6" customFormat="1" ht="14.45" customHeight="1" x14ac:dyDescent="0.3">
      <c r="A50" s="87">
        <v>37</v>
      </c>
      <c r="B50" s="80">
        <v>48.6</v>
      </c>
      <c r="C50" s="3"/>
      <c r="D50" s="88"/>
      <c r="E50" s="4" t="s">
        <v>2</v>
      </c>
      <c r="F50" s="4" t="s">
        <v>251</v>
      </c>
      <c r="G50" s="2"/>
      <c r="H50" s="32">
        <f>$H$14-B50</f>
        <v>155.30000000000001</v>
      </c>
      <c r="I50" s="21" t="str">
        <f>TEXT(((B50/$I$4)/24)+$I$14,"u:mm")</f>
        <v>13:33</v>
      </c>
      <c r="J50" s="21" t="str">
        <f>TEXT(((B50/$J$4)/24)+$J$14,"u:mm")</f>
        <v>13:28</v>
      </c>
      <c r="K50" s="21" t="str">
        <f>TEXT(((B50/$K$4)/24)+$K$14,"u:mm")</f>
        <v>13:24</v>
      </c>
      <c r="L50" s="89">
        <f t="shared" si="20"/>
        <v>72.900000000000006</v>
      </c>
      <c r="M50" s="90">
        <f t="shared" si="21"/>
        <v>23.900000000000006</v>
      </c>
      <c r="N50" s="91">
        <f t="shared" si="22"/>
        <v>67.813953488372093</v>
      </c>
      <c r="O50" s="90">
        <f t="shared" si="23"/>
        <v>18.813953488372093</v>
      </c>
      <c r="P50" s="92">
        <f t="shared" si="24"/>
        <v>63.391304347826093</v>
      </c>
      <c r="Q50" s="90">
        <f t="shared" si="25"/>
        <v>14.391304347826093</v>
      </c>
      <c r="V50" s="40"/>
    </row>
    <row r="51" spans="1:22" ht="14.45" customHeight="1" x14ac:dyDescent="0.3">
      <c r="A51" s="1">
        <v>38</v>
      </c>
      <c r="B51" s="80">
        <v>49</v>
      </c>
      <c r="C51" s="7"/>
      <c r="D51" s="8"/>
      <c r="E51" s="4" t="s">
        <v>49</v>
      </c>
      <c r="F51" s="4" t="s">
        <v>252</v>
      </c>
      <c r="G51" s="2"/>
      <c r="H51" s="79"/>
      <c r="I51" s="21"/>
      <c r="J51" s="21"/>
      <c r="K51" s="21"/>
      <c r="L51" s="13">
        <f t="shared" si="20"/>
        <v>73.5</v>
      </c>
      <c r="M51" s="14">
        <f t="shared" si="21"/>
        <v>24.5</v>
      </c>
      <c r="N51" s="17">
        <f t="shared" si="22"/>
        <v>68.372093023255815</v>
      </c>
      <c r="O51" s="14">
        <f t="shared" si="23"/>
        <v>19.372093023255815</v>
      </c>
      <c r="P51" s="19">
        <f t="shared" si="24"/>
        <v>63.913043478260875</v>
      </c>
      <c r="Q51" s="14">
        <f t="shared" si="25"/>
        <v>14.913043478260875</v>
      </c>
      <c r="V51" s="41"/>
    </row>
    <row r="52" spans="1:22" ht="18.75" x14ac:dyDescent="0.3">
      <c r="A52" s="1">
        <v>39</v>
      </c>
      <c r="B52" s="39">
        <v>50</v>
      </c>
      <c r="D52" s="28" t="s">
        <v>136</v>
      </c>
      <c r="E52" s="29" t="s">
        <v>16</v>
      </c>
      <c r="F52" s="29"/>
      <c r="G52" s="28"/>
      <c r="H52" s="32">
        <v>156.1</v>
      </c>
      <c r="I52" s="21" t="str">
        <f>TEXT(((B52/$I$4)/24)+$I$14,"u:mm")</f>
        <v>13:36</v>
      </c>
      <c r="J52" s="21">
        <v>0.5625</v>
      </c>
      <c r="K52" s="21" t="str">
        <f>TEXT(((B52/$K$4)/24)+$K$14,"u:mm")</f>
        <v>13:26</v>
      </c>
      <c r="L52" s="13">
        <f t="shared" si="20"/>
        <v>75</v>
      </c>
      <c r="M52" s="14">
        <f t="shared" si="21"/>
        <v>26</v>
      </c>
      <c r="N52" s="17">
        <f t="shared" si="22"/>
        <v>69.767441860465127</v>
      </c>
      <c r="O52" s="14">
        <f t="shared" si="23"/>
        <v>20.767441860465127</v>
      </c>
      <c r="P52" s="19">
        <f t="shared" si="24"/>
        <v>65.217391304347828</v>
      </c>
      <c r="Q52" s="14">
        <f t="shared" si="25"/>
        <v>16.217391304347828</v>
      </c>
      <c r="V52" s="40"/>
    </row>
    <row r="53" spans="1:22" ht="14.45" customHeight="1" x14ac:dyDescent="0.3">
      <c r="A53" s="1">
        <v>40</v>
      </c>
      <c r="B53" s="39">
        <v>50.2</v>
      </c>
      <c r="D53" s="81"/>
      <c r="E53" s="82" t="s">
        <v>3</v>
      </c>
      <c r="F53" s="82" t="s">
        <v>234</v>
      </c>
      <c r="G53" s="81"/>
      <c r="H53" s="32">
        <f>$H$14-B53</f>
        <v>153.69999999999999</v>
      </c>
      <c r="I53" s="21" t="str">
        <f>TEXT(((B53/$I$4)/24)+$I$14,"u:mm")</f>
        <v>13:36</v>
      </c>
      <c r="J53" s="21" t="str">
        <f>TEXT(((B53/$J$4)/24)+$J$14,"u:mm")</f>
        <v>13:31</v>
      </c>
      <c r="K53" s="21" t="str">
        <f>TEXT(((B53/$K$4)/24)+$K$14,"u:mm")</f>
        <v>13:26</v>
      </c>
      <c r="L53" s="13"/>
      <c r="M53" s="14"/>
      <c r="N53" s="17"/>
      <c r="O53" s="14"/>
      <c r="P53" s="19"/>
      <c r="Q53" s="14"/>
      <c r="V53" s="40"/>
    </row>
    <row r="54" spans="1:22" x14ac:dyDescent="0.25">
      <c r="A54" s="1">
        <v>41</v>
      </c>
      <c r="B54" s="39">
        <v>50.4</v>
      </c>
      <c r="E54" t="s">
        <v>3</v>
      </c>
      <c r="F54" t="s">
        <v>253</v>
      </c>
      <c r="H54" s="32">
        <f>$H$14-B54</f>
        <v>153.5</v>
      </c>
      <c r="I54" s="21" t="str">
        <f>TEXT(((B54/$I$4)/24)+$I$14,"u:mm")</f>
        <v>13:36</v>
      </c>
      <c r="J54" s="21" t="str">
        <f>TEXT(((B54/$J$4)/24)+$J$14,"u:mm")</f>
        <v>13:31</v>
      </c>
      <c r="K54" s="21" t="str">
        <f>TEXT(((B54/$K$4)/24)+$K$14,"u:mm")</f>
        <v>13:26</v>
      </c>
      <c r="L54" s="13">
        <f t="shared" si="20"/>
        <v>75.599999999999994</v>
      </c>
      <c r="M54" s="14">
        <f t="shared" ref="M54:M58" si="27">(L54+$M$14)-60</f>
        <v>26.599999999999994</v>
      </c>
      <c r="N54" s="17">
        <f t="shared" si="22"/>
        <v>70.325581395348834</v>
      </c>
      <c r="O54" s="14">
        <f t="shared" ref="O54:O58" si="28">(N54+$M$14)-60</f>
        <v>21.325581395348834</v>
      </c>
      <c r="P54" s="19">
        <f t="shared" si="24"/>
        <v>65.739130434782595</v>
      </c>
      <c r="Q54" s="14">
        <f t="shared" ref="Q54:Q60" si="29">(P54+$M$14)-60</f>
        <v>16.739130434782595</v>
      </c>
      <c r="V54" s="40"/>
    </row>
    <row r="55" spans="1:22" x14ac:dyDescent="0.25">
      <c r="A55" s="1">
        <v>42</v>
      </c>
      <c r="B55" s="39">
        <v>53.1</v>
      </c>
      <c r="D55" t="s">
        <v>172</v>
      </c>
      <c r="E55" t="s">
        <v>235</v>
      </c>
      <c r="F55" t="s">
        <v>173</v>
      </c>
      <c r="H55" s="32">
        <f>$H$14-B55</f>
        <v>150.80000000000001</v>
      </c>
      <c r="I55" s="21" t="str">
        <f>TEXT(((B55/$I$4)/24)+$I$14,"u:mm")</f>
        <v>13:40</v>
      </c>
      <c r="J55" s="21" t="str">
        <f>TEXT(((B55/$J$4)/24)+$J$14,"u:mm")</f>
        <v>13:35</v>
      </c>
      <c r="K55" s="21" t="str">
        <f>TEXT(((B55/$K$4)/24)+$K$14,"u:mm")</f>
        <v>13:30</v>
      </c>
      <c r="L55" s="13">
        <f t="shared" si="20"/>
        <v>79.650000000000006</v>
      </c>
      <c r="M55" s="14">
        <f t="shared" si="27"/>
        <v>30.650000000000006</v>
      </c>
      <c r="N55" s="17">
        <f t="shared" si="22"/>
        <v>74.093023255813961</v>
      </c>
      <c r="O55" s="14">
        <f t="shared" si="28"/>
        <v>25.093023255813961</v>
      </c>
      <c r="P55" s="19">
        <f t="shared" si="24"/>
        <v>69.260869565217405</v>
      </c>
      <c r="Q55" s="14">
        <f t="shared" si="29"/>
        <v>20.260869565217405</v>
      </c>
      <c r="V55" s="40"/>
    </row>
    <row r="56" spans="1:22" x14ac:dyDescent="0.25">
      <c r="A56" s="1">
        <v>43</v>
      </c>
      <c r="B56" s="39">
        <v>55.3</v>
      </c>
      <c r="D56" t="s">
        <v>285</v>
      </c>
      <c r="E56" t="s">
        <v>49</v>
      </c>
      <c r="F56" t="s">
        <v>173</v>
      </c>
      <c r="H56" s="32">
        <f t="shared" ref="H56:H60" si="30">$H$14-B56</f>
        <v>148.60000000000002</v>
      </c>
      <c r="I56" s="21" t="str">
        <f t="shared" ref="I56:I60" si="31">TEXT(((B56/$I$4)/24)+$I$14,"u:mm")</f>
        <v>13:43</v>
      </c>
      <c r="J56" s="21" t="str">
        <f t="shared" ref="J56:J60" si="32">TEXT(((B56/$J$4)/24)+$J$14,"u:mm")</f>
        <v>13:38</v>
      </c>
      <c r="K56" s="21" t="str">
        <f t="shared" ref="K56:K60" si="33">TEXT(((B56/$K$4)/24)+$K$14,"u:mm")</f>
        <v>13:33</v>
      </c>
      <c r="L56" s="13">
        <f t="shared" si="20"/>
        <v>82.949999999999989</v>
      </c>
      <c r="M56" s="14">
        <f t="shared" si="27"/>
        <v>33.949999999999989</v>
      </c>
      <c r="N56" s="17">
        <f t="shared" si="22"/>
        <v>77.16279069767441</v>
      </c>
      <c r="O56" s="14">
        <f t="shared" si="28"/>
        <v>28.16279069767441</v>
      </c>
      <c r="P56" s="19">
        <f t="shared" si="24"/>
        <v>72.130434782608688</v>
      </c>
      <c r="Q56" s="14">
        <f t="shared" si="29"/>
        <v>23.130434782608688</v>
      </c>
      <c r="V56" s="40"/>
    </row>
    <row r="57" spans="1:22" x14ac:dyDescent="0.25">
      <c r="A57" s="1">
        <v>44</v>
      </c>
      <c r="B57" s="39">
        <v>57.6</v>
      </c>
      <c r="E57" t="s">
        <v>49</v>
      </c>
      <c r="F57" t="s">
        <v>173</v>
      </c>
      <c r="H57" s="32">
        <f t="shared" si="30"/>
        <v>146.30000000000001</v>
      </c>
      <c r="I57" s="21" t="str">
        <f t="shared" si="31"/>
        <v>13:47</v>
      </c>
      <c r="J57" s="21" t="str">
        <f t="shared" si="32"/>
        <v>13:41</v>
      </c>
      <c r="K57" s="21" t="str">
        <f t="shared" si="33"/>
        <v>13:36</v>
      </c>
      <c r="L57" s="13">
        <f t="shared" si="20"/>
        <v>86.399999999999991</v>
      </c>
      <c r="M57" s="14">
        <f t="shared" si="27"/>
        <v>37.399999999999991</v>
      </c>
      <c r="N57" s="17">
        <f t="shared" si="22"/>
        <v>80.372093023255815</v>
      </c>
      <c r="O57" s="14">
        <f t="shared" si="28"/>
        <v>31.372093023255815</v>
      </c>
      <c r="P57" s="19">
        <f t="shared" si="24"/>
        <v>75.130434782608702</v>
      </c>
      <c r="Q57" s="14">
        <f t="shared" si="29"/>
        <v>26.130434782608702</v>
      </c>
      <c r="V57" s="40"/>
    </row>
    <row r="58" spans="1:22" x14ac:dyDescent="0.25">
      <c r="A58" s="1">
        <v>45</v>
      </c>
      <c r="B58" s="39">
        <v>58.8</v>
      </c>
      <c r="E58" t="s">
        <v>2</v>
      </c>
      <c r="F58" t="s">
        <v>174</v>
      </c>
      <c r="H58" s="32">
        <f t="shared" si="30"/>
        <v>145.10000000000002</v>
      </c>
      <c r="I58" s="21" t="str">
        <f t="shared" si="31"/>
        <v>13:49</v>
      </c>
      <c r="J58" s="21" t="str">
        <f t="shared" si="32"/>
        <v>13:43</v>
      </c>
      <c r="K58" s="21" t="str">
        <f t="shared" si="33"/>
        <v>13:37</v>
      </c>
      <c r="L58" s="13">
        <f t="shared" si="20"/>
        <v>88.2</v>
      </c>
      <c r="M58" s="14">
        <f t="shared" si="27"/>
        <v>39.200000000000003</v>
      </c>
      <c r="N58" s="17">
        <f t="shared" si="22"/>
        <v>82.046511627906966</v>
      </c>
      <c r="O58" s="14">
        <f t="shared" si="28"/>
        <v>33.046511627906966</v>
      </c>
      <c r="P58" s="19">
        <f t="shared" si="24"/>
        <v>76.695652173913047</v>
      </c>
      <c r="Q58" s="14">
        <f t="shared" si="29"/>
        <v>27.695652173913047</v>
      </c>
      <c r="V58" s="40"/>
    </row>
    <row r="59" spans="1:22" x14ac:dyDescent="0.25">
      <c r="A59" s="1">
        <v>46</v>
      </c>
      <c r="B59" s="39">
        <v>59.8</v>
      </c>
      <c r="C59" s="3"/>
      <c r="D59" s="4"/>
      <c r="E59" s="4" t="s">
        <v>49</v>
      </c>
      <c r="F59" s="4" t="s">
        <v>175</v>
      </c>
      <c r="G59" s="4"/>
      <c r="H59" s="32">
        <f t="shared" si="30"/>
        <v>144.10000000000002</v>
      </c>
      <c r="I59" s="21" t="str">
        <f t="shared" si="31"/>
        <v>13:50</v>
      </c>
      <c r="J59" s="21" t="str">
        <f t="shared" si="32"/>
        <v>13:44</v>
      </c>
      <c r="K59" s="21" t="str">
        <f t="shared" si="33"/>
        <v>13:39</v>
      </c>
      <c r="L59" s="13">
        <f t="shared" si="20"/>
        <v>89.699999999999989</v>
      </c>
      <c r="M59" s="14">
        <f t="shared" ref="M59:M88" si="34">(L59+$M$14)-120</f>
        <v>-19.300000000000011</v>
      </c>
      <c r="N59" s="17">
        <f t="shared" si="22"/>
        <v>83.441860465116278</v>
      </c>
      <c r="O59" s="14">
        <f>(N59+$M$14)-120</f>
        <v>-25.558139534883722</v>
      </c>
      <c r="P59" s="19">
        <f t="shared" si="24"/>
        <v>78</v>
      </c>
      <c r="Q59" s="14">
        <f t="shared" si="29"/>
        <v>29</v>
      </c>
      <c r="V59" s="40"/>
    </row>
    <row r="60" spans="1:22" x14ac:dyDescent="0.25">
      <c r="A60" s="1">
        <v>47</v>
      </c>
      <c r="B60" s="39">
        <v>60.4</v>
      </c>
      <c r="D60" t="s">
        <v>176</v>
      </c>
      <c r="E60" t="s">
        <v>3</v>
      </c>
      <c r="F60" t="s">
        <v>266</v>
      </c>
      <c r="H60" s="32">
        <f t="shared" si="30"/>
        <v>143.5</v>
      </c>
      <c r="I60" s="21" t="str">
        <f t="shared" si="31"/>
        <v>13:51</v>
      </c>
      <c r="J60" s="21" t="str">
        <f t="shared" si="32"/>
        <v>13:45</v>
      </c>
      <c r="K60" s="21" t="str">
        <f t="shared" si="33"/>
        <v>13:39</v>
      </c>
      <c r="L60" s="13">
        <f t="shared" si="20"/>
        <v>90.6</v>
      </c>
      <c r="M60" s="14">
        <f t="shared" si="34"/>
        <v>-18.400000000000006</v>
      </c>
      <c r="N60" s="17">
        <f t="shared" si="22"/>
        <v>84.279069767441854</v>
      </c>
      <c r="O60" s="14">
        <f t="shared" ref="O60:O91" si="35">(N60+$M$14)-120</f>
        <v>-24.720930232558146</v>
      </c>
      <c r="P60" s="19">
        <f t="shared" si="24"/>
        <v>78.782608695652172</v>
      </c>
      <c r="Q60" s="14">
        <f t="shared" si="29"/>
        <v>29.782608695652172</v>
      </c>
      <c r="V60" s="40"/>
    </row>
    <row r="61" spans="1:22" x14ac:dyDescent="0.25">
      <c r="A61" s="1">
        <v>48</v>
      </c>
      <c r="B61" s="39">
        <v>60.8</v>
      </c>
      <c r="E61" t="s">
        <v>49</v>
      </c>
      <c r="F61" s="4" t="s">
        <v>267</v>
      </c>
      <c r="G61" s="4"/>
      <c r="H61" s="32">
        <f>$H$14-B61</f>
        <v>143.10000000000002</v>
      </c>
      <c r="I61" s="21" t="str">
        <f>TEXT(((B61/$I$4)/24)+$I$14,"u:mm")</f>
        <v>13:52</v>
      </c>
      <c r="J61" s="21" t="str">
        <f>TEXT(((B61/$J$4)/24)+$J$14,"u:mm")</f>
        <v>13:45</v>
      </c>
      <c r="K61" s="21" t="str">
        <f>TEXT(((B61/$K$4)/24)+$K$14,"u:mm")</f>
        <v>13:40</v>
      </c>
      <c r="L61" s="13">
        <f t="shared" si="20"/>
        <v>91.2</v>
      </c>
      <c r="M61" s="14">
        <f t="shared" si="34"/>
        <v>-17.799999999999997</v>
      </c>
      <c r="N61" s="17">
        <f t="shared" si="22"/>
        <v>84.837209302325576</v>
      </c>
      <c r="O61" s="14">
        <f t="shared" si="35"/>
        <v>-24.162790697674424</v>
      </c>
      <c r="P61" s="19">
        <f t="shared" si="24"/>
        <v>79.304347826086953</v>
      </c>
      <c r="Q61" s="14">
        <f>(P61+$M$14)-120</f>
        <v>-29.695652173913047</v>
      </c>
      <c r="V61" s="40"/>
    </row>
    <row r="62" spans="1:22" s="47" customFormat="1" x14ac:dyDescent="0.25">
      <c r="A62" s="93">
        <v>49</v>
      </c>
      <c r="B62" s="39">
        <v>62.5</v>
      </c>
      <c r="C62" s="93"/>
      <c r="D62" s="47" t="s">
        <v>160</v>
      </c>
      <c r="E62" s="47" t="s">
        <v>161</v>
      </c>
      <c r="F62" s="47" t="s">
        <v>113</v>
      </c>
      <c r="H62" s="32">
        <f>$H$14-B62</f>
        <v>141.4</v>
      </c>
      <c r="I62" s="61" t="str">
        <f>TEXT(((B62/$I$4)/24)+$I$14,"u:mm")</f>
        <v>13:54</v>
      </c>
      <c r="J62" s="61" t="str">
        <f>TEXT(((B62/$J$4)/24)+$J$14,"u:mm")</f>
        <v>13:48</v>
      </c>
      <c r="K62" s="61" t="str">
        <f>TEXT(((B62/$K$4)/24)+$K$14,"u:mm")</f>
        <v>13:42</v>
      </c>
      <c r="L62" s="94">
        <f t="shared" si="20"/>
        <v>93.75</v>
      </c>
      <c r="M62" s="95">
        <f t="shared" si="34"/>
        <v>-15.25</v>
      </c>
      <c r="N62" s="96">
        <f t="shared" si="22"/>
        <v>87.20930232558139</v>
      </c>
      <c r="O62" s="95">
        <f t="shared" si="35"/>
        <v>-21.79069767441861</v>
      </c>
      <c r="P62" s="97">
        <f t="shared" si="24"/>
        <v>81.521739130434781</v>
      </c>
      <c r="Q62" s="95">
        <f t="shared" ref="Q62:Q91" si="36">(P62+$M$14)-120</f>
        <v>-27.478260869565219</v>
      </c>
      <c r="V62" s="44"/>
    </row>
    <row r="63" spans="1:22" x14ac:dyDescent="0.25">
      <c r="A63" s="1">
        <v>50</v>
      </c>
      <c r="B63" s="39">
        <v>64.8</v>
      </c>
      <c r="D63" t="s">
        <v>12</v>
      </c>
      <c r="E63" t="s">
        <v>2</v>
      </c>
      <c r="F63" t="s">
        <v>112</v>
      </c>
      <c r="H63" s="32">
        <f>$H$14-B63</f>
        <v>139.10000000000002</v>
      </c>
      <c r="I63" s="21" t="str">
        <f>TEXT(((B63/$I$4)/24)+$I$14,"u:mm")</f>
        <v>13:58</v>
      </c>
      <c r="J63" s="21" t="str">
        <f>TEXT(((B63/$J$4)/24)+$J$14,"u:mm")</f>
        <v>13:51</v>
      </c>
      <c r="K63" s="21" t="str">
        <f>TEXT(((B63/$K$4)/24)+$K$14,"u:mm")</f>
        <v>13:45</v>
      </c>
      <c r="L63" s="13">
        <f t="shared" si="20"/>
        <v>97.199999999999989</v>
      </c>
      <c r="M63" s="14">
        <f t="shared" si="34"/>
        <v>-11.800000000000011</v>
      </c>
      <c r="N63" s="17">
        <f t="shared" si="22"/>
        <v>90.418604651162781</v>
      </c>
      <c r="O63" s="14">
        <f t="shared" si="35"/>
        <v>-18.581395348837219</v>
      </c>
      <c r="P63" s="19">
        <f t="shared" si="24"/>
        <v>84.521739130434781</v>
      </c>
      <c r="Q63" s="14">
        <f t="shared" si="36"/>
        <v>-24.478260869565219</v>
      </c>
      <c r="V63" s="40"/>
    </row>
    <row r="64" spans="1:22" x14ac:dyDescent="0.25">
      <c r="A64" s="1">
        <v>51</v>
      </c>
      <c r="B64" s="39"/>
      <c r="D64" t="s">
        <v>139</v>
      </c>
      <c r="E64" t="s">
        <v>49</v>
      </c>
      <c r="F64" t="s">
        <v>112</v>
      </c>
      <c r="H64" s="32"/>
      <c r="I64" s="21"/>
      <c r="J64" s="21"/>
      <c r="K64" s="21"/>
      <c r="L64" s="13">
        <f t="shared" si="20"/>
        <v>0</v>
      </c>
      <c r="M64" s="14">
        <f t="shared" si="34"/>
        <v>-109</v>
      </c>
      <c r="N64" s="17">
        <f t="shared" si="22"/>
        <v>0</v>
      </c>
      <c r="O64" s="14">
        <f t="shared" si="35"/>
        <v>-109</v>
      </c>
      <c r="P64" s="19">
        <f t="shared" si="24"/>
        <v>0</v>
      </c>
      <c r="Q64" s="14">
        <f t="shared" si="36"/>
        <v>-109</v>
      </c>
      <c r="V64" s="40"/>
    </row>
    <row r="65" spans="1:22" x14ac:dyDescent="0.25">
      <c r="A65" s="1">
        <v>52</v>
      </c>
      <c r="B65" s="39"/>
      <c r="D65" t="s">
        <v>13</v>
      </c>
      <c r="E65" t="s">
        <v>49</v>
      </c>
      <c r="F65" t="s">
        <v>112</v>
      </c>
      <c r="H65" s="32"/>
      <c r="I65" s="21"/>
      <c r="J65" s="21"/>
      <c r="K65" s="21"/>
      <c r="L65" s="13">
        <f t="shared" si="20"/>
        <v>0</v>
      </c>
      <c r="M65" s="14">
        <f t="shared" si="34"/>
        <v>-109</v>
      </c>
      <c r="N65" s="17">
        <f t="shared" si="22"/>
        <v>0</v>
      </c>
      <c r="O65" s="14">
        <f t="shared" si="35"/>
        <v>-109</v>
      </c>
      <c r="P65" s="19">
        <f t="shared" si="24"/>
        <v>0</v>
      </c>
      <c r="Q65" s="14">
        <f t="shared" si="36"/>
        <v>-109</v>
      </c>
      <c r="V65" s="44"/>
    </row>
    <row r="66" spans="1:22" ht="18.75" x14ac:dyDescent="0.3">
      <c r="A66" s="1">
        <v>53</v>
      </c>
      <c r="B66" s="84">
        <v>65.8</v>
      </c>
      <c r="C66" s="7"/>
      <c r="D66" s="8" t="s">
        <v>284</v>
      </c>
      <c r="E66" s="8" t="s">
        <v>193</v>
      </c>
      <c r="F66" s="105" t="s">
        <v>232</v>
      </c>
      <c r="H66" s="32">
        <f>$H$14-B66</f>
        <v>138.10000000000002</v>
      </c>
      <c r="I66" s="21" t="str">
        <f>TEXT(((B66/$I$4)/24)+$I$14,"u:mm")</f>
        <v>13:59</v>
      </c>
      <c r="J66" s="21" t="str">
        <f>TEXT(((B66/$J$4)/24)+$J$14,"u:mm")</f>
        <v>13:52</v>
      </c>
      <c r="K66" s="21" t="str">
        <f>TEXT(((B66/$K$4)/24)+$K$14,"u:mm")</f>
        <v>13:46</v>
      </c>
      <c r="L66" s="13">
        <f t="shared" si="20"/>
        <v>98.7</v>
      </c>
      <c r="M66" s="14">
        <f t="shared" si="34"/>
        <v>-10.299999999999997</v>
      </c>
      <c r="N66" s="17">
        <f t="shared" si="22"/>
        <v>91.813953488372093</v>
      </c>
      <c r="O66" s="14">
        <f t="shared" si="35"/>
        <v>-17.186046511627907</v>
      </c>
      <c r="P66" s="19">
        <f t="shared" si="24"/>
        <v>85.826086956521735</v>
      </c>
      <c r="Q66" s="14">
        <f t="shared" si="36"/>
        <v>-23.173913043478265</v>
      </c>
      <c r="V66" s="41"/>
    </row>
    <row r="67" spans="1:22" x14ac:dyDescent="0.25">
      <c r="A67" s="1">
        <v>54</v>
      </c>
      <c r="B67" s="39">
        <v>67.3</v>
      </c>
      <c r="D67" t="s">
        <v>14</v>
      </c>
      <c r="E67" t="s">
        <v>3</v>
      </c>
      <c r="F67" t="s">
        <v>54</v>
      </c>
      <c r="H67" s="32">
        <f>$H$14-B67</f>
        <v>136.60000000000002</v>
      </c>
      <c r="I67" s="21" t="str">
        <f>TEXT(((B67/$I$4)/24)+$I$14,"u:mm")</f>
        <v>14:01</v>
      </c>
      <c r="J67" s="21" t="str">
        <f>TEXT(((B67/$J$4)/24)+$J$14,"u:mm")</f>
        <v>13:54</v>
      </c>
      <c r="K67" s="21" t="str">
        <f>TEXT(((B67/$K$4)/24)+$K$14,"u:mm")</f>
        <v>13:48</v>
      </c>
      <c r="L67" s="13">
        <f t="shared" si="20"/>
        <v>100.94999999999999</v>
      </c>
      <c r="M67" s="14">
        <f t="shared" si="34"/>
        <v>-8.0500000000000114</v>
      </c>
      <c r="N67" s="17">
        <f t="shared" si="22"/>
        <v>93.906976744186053</v>
      </c>
      <c r="O67" s="14">
        <f t="shared" si="35"/>
        <v>-15.093023255813947</v>
      </c>
      <c r="P67" s="19">
        <f t="shared" si="24"/>
        <v>87.782608695652172</v>
      </c>
      <c r="Q67" s="14">
        <f t="shared" si="36"/>
        <v>-21.217391304347828</v>
      </c>
      <c r="V67" s="40"/>
    </row>
    <row r="68" spans="1:22" x14ac:dyDescent="0.25">
      <c r="A68" s="1">
        <v>55</v>
      </c>
      <c r="B68" s="39">
        <v>72.2</v>
      </c>
      <c r="D68" t="s">
        <v>200</v>
      </c>
      <c r="E68" t="s">
        <v>2</v>
      </c>
      <c r="F68" t="s">
        <v>15</v>
      </c>
      <c r="H68" s="32">
        <f>$H$14-B68</f>
        <v>131.69999999999999</v>
      </c>
      <c r="I68" s="21" t="str">
        <f>TEXT(((B68/$I$4)/24)+$I$14,"u:mm")</f>
        <v>14:09</v>
      </c>
      <c r="J68" s="21" t="str">
        <f>TEXT(((B68/$J$4)/24)+$J$14,"u:mm")</f>
        <v>14:01</v>
      </c>
      <c r="K68" s="21" t="str">
        <f>TEXT(((B68/$K$4)/24)+$K$14,"u:mm")</f>
        <v>13:55</v>
      </c>
      <c r="L68" s="13">
        <f t="shared" si="20"/>
        <v>108.30000000000001</v>
      </c>
      <c r="M68" s="14">
        <f t="shared" si="34"/>
        <v>-0.69999999999998863</v>
      </c>
      <c r="N68" s="17">
        <f t="shared" si="22"/>
        <v>100.74418604651163</v>
      </c>
      <c r="O68" s="14">
        <f t="shared" si="35"/>
        <v>-8.2558139534883708</v>
      </c>
      <c r="P68" s="19">
        <f t="shared" si="24"/>
        <v>94.173913043478265</v>
      </c>
      <c r="Q68" s="14">
        <f t="shared" si="36"/>
        <v>-14.826086956521735</v>
      </c>
      <c r="V68" s="40"/>
    </row>
    <row r="69" spans="1:22" ht="18.75" x14ac:dyDescent="0.3">
      <c r="A69" s="1">
        <v>56</v>
      </c>
      <c r="B69" s="39"/>
      <c r="C69" s="27"/>
      <c r="D69" s="28"/>
      <c r="E69" s="29" t="s">
        <v>16</v>
      </c>
      <c r="F69" s="29"/>
      <c r="G69" s="28"/>
      <c r="H69" s="32"/>
      <c r="I69" s="21"/>
      <c r="J69" s="21"/>
      <c r="K69" s="21"/>
      <c r="L69" s="13">
        <f t="shared" si="20"/>
        <v>0</v>
      </c>
      <c r="M69" s="14">
        <f t="shared" si="34"/>
        <v>-109</v>
      </c>
      <c r="N69" s="17">
        <f t="shared" si="22"/>
        <v>0</v>
      </c>
      <c r="O69" s="14">
        <f t="shared" si="35"/>
        <v>-109</v>
      </c>
      <c r="P69" s="19">
        <f t="shared" si="24"/>
        <v>0</v>
      </c>
      <c r="Q69" s="14">
        <f t="shared" si="36"/>
        <v>-109</v>
      </c>
      <c r="V69" s="40"/>
    </row>
    <row r="70" spans="1:22" x14ac:dyDescent="0.25">
      <c r="A70" s="1">
        <v>57</v>
      </c>
      <c r="B70" s="39">
        <v>72.5</v>
      </c>
      <c r="E70" t="s">
        <v>162</v>
      </c>
      <c r="F70" t="s">
        <v>55</v>
      </c>
      <c r="H70" s="32">
        <f t="shared" ref="H70:H80" si="37">$H$14-B70</f>
        <v>131.4</v>
      </c>
      <c r="I70" s="21" t="str">
        <f t="shared" ref="I70:I80" si="38">TEXT(((B70/$I$4)/24)+$I$14,"u:mm")</f>
        <v>14:09</v>
      </c>
      <c r="J70" s="21" t="str">
        <f t="shared" ref="J70:J80" si="39">TEXT(((B70/$J$4)/24)+$J$14,"u:mm")</f>
        <v>14:02</v>
      </c>
      <c r="K70" s="21" t="str">
        <f t="shared" ref="K70:K80" si="40">TEXT(((B70/$K$4)/24)+$K$14,"u:mm")</f>
        <v>13:55</v>
      </c>
      <c r="L70" s="13">
        <f t="shared" si="20"/>
        <v>108.75</v>
      </c>
      <c r="M70" s="14">
        <f t="shared" si="34"/>
        <v>-0.25</v>
      </c>
      <c r="N70" s="17">
        <f t="shared" si="22"/>
        <v>101.16279069767442</v>
      </c>
      <c r="O70" s="14">
        <f t="shared" si="35"/>
        <v>-7.8372093023255758</v>
      </c>
      <c r="P70" s="19">
        <f t="shared" si="24"/>
        <v>94.565217391304344</v>
      </c>
      <c r="Q70" s="14">
        <f t="shared" si="36"/>
        <v>-14.434782608695656</v>
      </c>
      <c r="V70" s="40"/>
    </row>
    <row r="71" spans="1:22" x14ac:dyDescent="0.25">
      <c r="A71" s="1">
        <v>58</v>
      </c>
      <c r="B71" s="39">
        <v>73.2</v>
      </c>
      <c r="D71" s="47"/>
      <c r="E71" t="s">
        <v>49</v>
      </c>
      <c r="F71" t="s">
        <v>55</v>
      </c>
      <c r="H71" s="32">
        <f t="shared" si="37"/>
        <v>130.69999999999999</v>
      </c>
      <c r="I71" s="21" t="str">
        <f t="shared" si="38"/>
        <v>14:10</v>
      </c>
      <c r="J71" s="21" t="str">
        <f t="shared" si="39"/>
        <v>14:03</v>
      </c>
      <c r="K71" s="21" t="str">
        <f t="shared" si="40"/>
        <v>13:56</v>
      </c>
      <c r="L71" s="13">
        <f t="shared" si="20"/>
        <v>109.80000000000001</v>
      </c>
      <c r="M71" s="14">
        <f t="shared" si="34"/>
        <v>0.80000000000001137</v>
      </c>
      <c r="N71" s="17">
        <f t="shared" si="22"/>
        <v>102.13953488372093</v>
      </c>
      <c r="O71" s="14">
        <f t="shared" si="35"/>
        <v>-6.8604651162790731</v>
      </c>
      <c r="P71" s="19">
        <f t="shared" si="24"/>
        <v>95.478260869565219</v>
      </c>
      <c r="Q71" s="14">
        <f t="shared" si="36"/>
        <v>-13.521739130434781</v>
      </c>
      <c r="V71" s="40"/>
    </row>
    <row r="72" spans="1:22" x14ac:dyDescent="0.25">
      <c r="A72" s="1">
        <v>59</v>
      </c>
      <c r="B72" s="39">
        <v>73.400000000000006</v>
      </c>
      <c r="E72" t="s">
        <v>49</v>
      </c>
      <c r="F72" t="s">
        <v>55</v>
      </c>
      <c r="H72" s="32">
        <f t="shared" si="37"/>
        <v>130.5</v>
      </c>
      <c r="I72" s="21" t="str">
        <f t="shared" si="38"/>
        <v>14:11</v>
      </c>
      <c r="J72" s="21" t="str">
        <f t="shared" si="39"/>
        <v>14:03</v>
      </c>
      <c r="K72" s="21" t="str">
        <f t="shared" si="40"/>
        <v>13:56</v>
      </c>
      <c r="L72" s="13">
        <f t="shared" si="20"/>
        <v>110.10000000000001</v>
      </c>
      <c r="M72" s="14">
        <f t="shared" si="34"/>
        <v>1.1000000000000085</v>
      </c>
      <c r="N72" s="17">
        <f t="shared" si="22"/>
        <v>102.41860465116279</v>
      </c>
      <c r="O72" s="14">
        <f t="shared" si="35"/>
        <v>-6.581395348837205</v>
      </c>
      <c r="P72" s="19">
        <f t="shared" si="24"/>
        <v>95.739130434782609</v>
      </c>
      <c r="Q72" s="14">
        <f t="shared" si="36"/>
        <v>-13.260869565217391</v>
      </c>
      <c r="V72" s="40"/>
    </row>
    <row r="73" spans="1:22" x14ac:dyDescent="0.25">
      <c r="A73" s="1">
        <v>60</v>
      </c>
      <c r="B73" s="39">
        <v>73.5</v>
      </c>
      <c r="E73" t="s">
        <v>49</v>
      </c>
      <c r="F73" t="s">
        <v>56</v>
      </c>
      <c r="H73" s="32">
        <f t="shared" si="37"/>
        <v>130.4</v>
      </c>
      <c r="I73" s="21" t="str">
        <f t="shared" si="38"/>
        <v>14:11</v>
      </c>
      <c r="J73" s="21" t="str">
        <f t="shared" si="39"/>
        <v>14:03</v>
      </c>
      <c r="K73" s="21" t="str">
        <f t="shared" si="40"/>
        <v>13:56</v>
      </c>
      <c r="L73" s="13">
        <f t="shared" si="20"/>
        <v>110.25</v>
      </c>
      <c r="M73" s="14">
        <f t="shared" si="34"/>
        <v>1.25</v>
      </c>
      <c r="N73" s="17">
        <f t="shared" si="22"/>
        <v>102.55813953488372</v>
      </c>
      <c r="O73" s="14">
        <f t="shared" si="35"/>
        <v>-6.4418604651162781</v>
      </c>
      <c r="P73" s="19">
        <f t="shared" si="24"/>
        <v>95.869565217391298</v>
      </c>
      <c r="Q73" s="14">
        <f t="shared" si="36"/>
        <v>-13.130434782608702</v>
      </c>
      <c r="V73" s="40"/>
    </row>
    <row r="74" spans="1:22" x14ac:dyDescent="0.25">
      <c r="A74" s="1">
        <v>61</v>
      </c>
      <c r="B74" s="39">
        <v>74.3</v>
      </c>
      <c r="E74" t="s">
        <v>45</v>
      </c>
      <c r="F74" t="s">
        <v>17</v>
      </c>
      <c r="H74" s="32">
        <f t="shared" si="37"/>
        <v>129.60000000000002</v>
      </c>
      <c r="I74" s="21" t="str">
        <f t="shared" si="38"/>
        <v>14:12</v>
      </c>
      <c r="J74" s="21" t="str">
        <f t="shared" si="39"/>
        <v>14:04</v>
      </c>
      <c r="K74" s="21" t="str">
        <f t="shared" si="40"/>
        <v>13:57</v>
      </c>
      <c r="L74" s="13">
        <f t="shared" si="20"/>
        <v>111.44999999999999</v>
      </c>
      <c r="M74" s="14">
        <f t="shared" si="34"/>
        <v>2.4499999999999886</v>
      </c>
      <c r="N74" s="17">
        <f t="shared" si="22"/>
        <v>103.67441860465115</v>
      </c>
      <c r="O74" s="14">
        <f t="shared" si="35"/>
        <v>-5.3255813953488484</v>
      </c>
      <c r="P74" s="19">
        <f t="shared" si="24"/>
        <v>96.91304347826086</v>
      </c>
      <c r="Q74" s="14">
        <f t="shared" si="36"/>
        <v>-12.08695652173914</v>
      </c>
      <c r="V74" s="40"/>
    </row>
    <row r="75" spans="1:22" x14ac:dyDescent="0.25">
      <c r="A75" s="1">
        <v>62</v>
      </c>
      <c r="B75" s="39">
        <v>74.400000000000006</v>
      </c>
      <c r="D75" t="s">
        <v>18</v>
      </c>
      <c r="E75" t="s">
        <v>2</v>
      </c>
      <c r="F75" t="s">
        <v>19</v>
      </c>
      <c r="H75" s="32">
        <f t="shared" si="37"/>
        <v>129.5</v>
      </c>
      <c r="I75" s="21" t="str">
        <f t="shared" si="38"/>
        <v>14:12</v>
      </c>
      <c r="J75" s="21" t="str">
        <f t="shared" si="39"/>
        <v>14:04</v>
      </c>
      <c r="K75" s="21" t="str">
        <f t="shared" si="40"/>
        <v>13:58</v>
      </c>
      <c r="L75" s="13">
        <f t="shared" si="20"/>
        <v>111.60000000000001</v>
      </c>
      <c r="M75" s="14">
        <f t="shared" si="34"/>
        <v>2.6000000000000085</v>
      </c>
      <c r="N75" s="17">
        <f t="shared" si="22"/>
        <v>103.81395348837211</v>
      </c>
      <c r="O75" s="14">
        <f t="shared" si="35"/>
        <v>-5.1860465116278931</v>
      </c>
      <c r="P75" s="19">
        <f t="shared" si="24"/>
        <v>97.043478260869577</v>
      </c>
      <c r="Q75" s="14">
        <f t="shared" si="36"/>
        <v>-11.956521739130423</v>
      </c>
      <c r="V75" s="40"/>
    </row>
    <row r="76" spans="1:22" x14ac:dyDescent="0.25">
      <c r="A76" s="1">
        <v>63</v>
      </c>
      <c r="B76" s="39">
        <v>76.900000000000006</v>
      </c>
      <c r="D76" t="s">
        <v>201</v>
      </c>
      <c r="E76" t="s">
        <v>45</v>
      </c>
      <c r="F76" t="s">
        <v>131</v>
      </c>
      <c r="H76" s="32">
        <f t="shared" si="37"/>
        <v>127</v>
      </c>
      <c r="I76" s="21" t="str">
        <f t="shared" si="38"/>
        <v>14:16</v>
      </c>
      <c r="J76" s="21" t="str">
        <f t="shared" si="39"/>
        <v>14:08</v>
      </c>
      <c r="K76" s="21" t="str">
        <f t="shared" si="40"/>
        <v>14:01</v>
      </c>
      <c r="L76" s="13">
        <f t="shared" si="20"/>
        <v>115.35000000000001</v>
      </c>
      <c r="M76" s="14">
        <f t="shared" si="34"/>
        <v>6.3500000000000085</v>
      </c>
      <c r="N76" s="17">
        <f t="shared" si="22"/>
        <v>107.30232558139535</v>
      </c>
      <c r="O76" s="14">
        <f t="shared" si="35"/>
        <v>-1.6976744186046488</v>
      </c>
      <c r="P76" s="19">
        <f t="shared" si="24"/>
        <v>100.30434782608697</v>
      </c>
      <c r="Q76" s="14">
        <f t="shared" si="36"/>
        <v>-8.6956521739130324</v>
      </c>
      <c r="V76" s="40"/>
    </row>
    <row r="77" spans="1:22" x14ac:dyDescent="0.25">
      <c r="A77" s="1">
        <v>64</v>
      </c>
      <c r="B77" s="84">
        <v>78.3</v>
      </c>
      <c r="E77" t="s">
        <v>2</v>
      </c>
      <c r="F77" t="s">
        <v>130</v>
      </c>
      <c r="G77" s="23" t="s">
        <v>208</v>
      </c>
      <c r="H77" s="79">
        <f t="shared" si="37"/>
        <v>125.60000000000001</v>
      </c>
      <c r="I77" s="21" t="str">
        <f t="shared" si="38"/>
        <v>14:18</v>
      </c>
      <c r="J77" s="21" t="str">
        <f t="shared" si="39"/>
        <v>14:10</v>
      </c>
      <c r="K77" s="21" t="str">
        <f t="shared" si="40"/>
        <v>14:03</v>
      </c>
      <c r="L77" s="13">
        <f t="shared" si="20"/>
        <v>117.45</v>
      </c>
      <c r="M77" s="14">
        <f t="shared" si="34"/>
        <v>8.4499999999999886</v>
      </c>
      <c r="N77" s="17">
        <f t="shared" si="22"/>
        <v>109.25581395348837</v>
      </c>
      <c r="O77" s="14">
        <f t="shared" si="35"/>
        <v>0.25581395348837077</v>
      </c>
      <c r="P77" s="19">
        <f t="shared" si="24"/>
        <v>102.13043478260869</v>
      </c>
      <c r="Q77" s="14">
        <f t="shared" si="36"/>
        <v>-6.8695652173913118</v>
      </c>
      <c r="S77" s="22">
        <f>(B77/$I$4)*60-120+11</f>
        <v>8.4500000000000028</v>
      </c>
      <c r="T77" s="22">
        <f>(B77/$J$4)*60-120+11</f>
        <v>0.25581395348837077</v>
      </c>
      <c r="U77" s="22">
        <f>(B77/$K$4)*60-120+11</f>
        <v>-6.8695652173913118</v>
      </c>
      <c r="V77" s="42"/>
    </row>
    <row r="78" spans="1:22" x14ac:dyDescent="0.25">
      <c r="A78" s="1">
        <v>65</v>
      </c>
      <c r="B78" s="39">
        <v>80.7</v>
      </c>
      <c r="E78" t="s">
        <v>3</v>
      </c>
      <c r="F78" t="s">
        <v>177</v>
      </c>
      <c r="G78" s="23"/>
      <c r="H78" s="32">
        <f t="shared" si="37"/>
        <v>123.2</v>
      </c>
      <c r="I78" s="21" t="str">
        <f t="shared" si="38"/>
        <v>14:22</v>
      </c>
      <c r="J78" s="21" t="str">
        <f t="shared" si="39"/>
        <v>14:13</v>
      </c>
      <c r="K78" s="21" t="str">
        <f t="shared" si="40"/>
        <v>14:06</v>
      </c>
      <c r="L78" s="13">
        <f t="shared" si="20"/>
        <v>121.05000000000001</v>
      </c>
      <c r="M78" s="14">
        <f t="shared" si="34"/>
        <v>12.050000000000011</v>
      </c>
      <c r="N78" s="17">
        <f t="shared" si="22"/>
        <v>112.6046511627907</v>
      </c>
      <c r="O78" s="14">
        <f t="shared" si="35"/>
        <v>3.6046511627907023</v>
      </c>
      <c r="P78" s="19">
        <f t="shared" si="24"/>
        <v>105.26086956521739</v>
      </c>
      <c r="Q78" s="14">
        <f t="shared" si="36"/>
        <v>-3.7391304347826093</v>
      </c>
      <c r="S78" s="22"/>
      <c r="T78" s="22"/>
      <c r="U78" s="22"/>
      <c r="V78" s="42"/>
    </row>
    <row r="79" spans="1:22" x14ac:dyDescent="0.25">
      <c r="A79" s="1">
        <v>66</v>
      </c>
      <c r="B79" s="39">
        <v>81.5</v>
      </c>
      <c r="E79" t="s">
        <v>49</v>
      </c>
      <c r="F79" t="s">
        <v>57</v>
      </c>
      <c r="H79" s="32">
        <f t="shared" si="37"/>
        <v>122.4</v>
      </c>
      <c r="I79" s="21" t="str">
        <f t="shared" si="38"/>
        <v>14:23</v>
      </c>
      <c r="J79" s="21" t="str">
        <f t="shared" si="39"/>
        <v>14:14</v>
      </c>
      <c r="K79" s="21" t="str">
        <f t="shared" si="40"/>
        <v>14:07</v>
      </c>
      <c r="L79" s="13">
        <f t="shared" si="20"/>
        <v>122.25</v>
      </c>
      <c r="M79" s="14">
        <f t="shared" si="34"/>
        <v>13.25</v>
      </c>
      <c r="N79" s="17">
        <f t="shared" si="22"/>
        <v>113.72093023255815</v>
      </c>
      <c r="O79" s="14">
        <f t="shared" si="35"/>
        <v>4.7209302325581461</v>
      </c>
      <c r="P79" s="19">
        <f t="shared" si="24"/>
        <v>106.30434782608697</v>
      </c>
      <c r="Q79" s="14">
        <f t="shared" si="36"/>
        <v>-2.6956521739130324</v>
      </c>
      <c r="S79" s="22">
        <f>(B79/$I$4)*60-120+11</f>
        <v>13.25</v>
      </c>
      <c r="T79" s="22">
        <f>(B79/$J$4)*60-120+11</f>
        <v>4.7209302325581461</v>
      </c>
      <c r="U79" s="22">
        <f>(B79/$K$4)*60-120+11</f>
        <v>-2.6956521739130324</v>
      </c>
      <c r="V79" s="43"/>
    </row>
    <row r="80" spans="1:22" x14ac:dyDescent="0.25">
      <c r="A80" s="1">
        <v>67</v>
      </c>
      <c r="B80" s="39">
        <v>82.5</v>
      </c>
      <c r="E80" t="s">
        <v>49</v>
      </c>
      <c r="F80" t="s">
        <v>178</v>
      </c>
      <c r="H80" s="32">
        <f t="shared" si="37"/>
        <v>121.4</v>
      </c>
      <c r="I80" s="21" t="str">
        <f t="shared" si="38"/>
        <v>14:24</v>
      </c>
      <c r="J80" s="21" t="str">
        <f t="shared" si="39"/>
        <v>14:16</v>
      </c>
      <c r="K80" s="21" t="str">
        <f t="shared" si="40"/>
        <v>14:08</v>
      </c>
      <c r="L80" s="13" t="e">
        <f>(#REF!/$I$4)*60</f>
        <v>#REF!</v>
      </c>
      <c r="M80" s="14" t="e">
        <f t="shared" si="34"/>
        <v>#REF!</v>
      </c>
      <c r="N80" s="17" t="e">
        <f>(#REF!/$J$4)*60</f>
        <v>#REF!</v>
      </c>
      <c r="O80" s="14" t="e">
        <f t="shared" si="35"/>
        <v>#REF!</v>
      </c>
      <c r="P80" s="19" t="e">
        <f>(#REF!/$K$4)*60</f>
        <v>#REF!</v>
      </c>
      <c r="Q80" s="14" t="e">
        <f t="shared" si="36"/>
        <v>#REF!</v>
      </c>
      <c r="S80" s="22">
        <f>(B80/$I$4)*60-120+11</f>
        <v>14.75</v>
      </c>
      <c r="T80" s="22">
        <f>(B80/$J$4)*60-120+11</f>
        <v>6.1162790697674438</v>
      </c>
      <c r="U80" s="22">
        <f>(B80/$K$4)*60-120+11</f>
        <v>-1.3913043478260931</v>
      </c>
      <c r="V80" s="40"/>
    </row>
    <row r="81" spans="1:22" ht="18.75" x14ac:dyDescent="0.3">
      <c r="A81" s="1">
        <v>68</v>
      </c>
      <c r="B81" s="39"/>
      <c r="C81" s="24">
        <v>2</v>
      </c>
      <c r="D81" s="25" t="s">
        <v>20</v>
      </c>
      <c r="E81" s="26" t="s">
        <v>290</v>
      </c>
      <c r="F81" s="26"/>
      <c r="G81" s="26"/>
      <c r="H81" s="32"/>
      <c r="I81" s="21"/>
      <c r="J81" s="21"/>
      <c r="K81" s="21"/>
      <c r="L81" s="13">
        <f>(C81/$I$4)*60</f>
        <v>3</v>
      </c>
      <c r="M81" s="14">
        <f t="shared" si="34"/>
        <v>-106</v>
      </c>
      <c r="N81" s="17">
        <f>(C81/$J$4)*60</f>
        <v>2.7906976744186047</v>
      </c>
      <c r="O81" s="14">
        <f t="shared" si="35"/>
        <v>-106.20930232558139</v>
      </c>
      <c r="P81" s="19">
        <f>(C81/$K$4)*60</f>
        <v>2.6086956521739131</v>
      </c>
      <c r="Q81" s="14">
        <f t="shared" si="36"/>
        <v>-106.39130434782609</v>
      </c>
      <c r="S81" s="22">
        <f>(C81/$I$4)*60-120+11</f>
        <v>-106</v>
      </c>
      <c r="T81" s="22">
        <f>(C81/$J$4)*60-120+11</f>
        <v>-106.20930232558139</v>
      </c>
      <c r="U81" s="22">
        <f>(C81/$K$4)*60-120+11</f>
        <v>-106.39130434782609</v>
      </c>
      <c r="V81" s="40"/>
    </row>
    <row r="82" spans="1:22" x14ac:dyDescent="0.25">
      <c r="A82" s="1">
        <v>69</v>
      </c>
      <c r="B82" s="39">
        <v>84.2</v>
      </c>
      <c r="E82" t="s">
        <v>2</v>
      </c>
      <c r="F82" t="s">
        <v>115</v>
      </c>
      <c r="H82" s="32">
        <f>$H$14-B82</f>
        <v>119.7</v>
      </c>
      <c r="I82" s="21" t="str">
        <f>TEXT(((B82/$I$4)/24)+$I$14,"u:mm")</f>
        <v>14:27</v>
      </c>
      <c r="J82" s="21" t="str">
        <f>TEXT(((B82/$J$4)/24)+$J$14,"u:mm")</f>
        <v>14:18</v>
      </c>
      <c r="K82" s="21" t="str">
        <f>TEXT(((B82/$K$4)/24)+$K$14,"u:mm")</f>
        <v>14:10</v>
      </c>
      <c r="L82" s="13" t="e">
        <f>(#REF!/$I$4)*60</f>
        <v>#REF!</v>
      </c>
      <c r="M82" s="14" t="e">
        <f t="shared" si="34"/>
        <v>#REF!</v>
      </c>
      <c r="N82" s="17" t="e">
        <f>(#REF!/$J$4)*60</f>
        <v>#REF!</v>
      </c>
      <c r="O82" s="14" t="e">
        <f t="shared" si="35"/>
        <v>#REF!</v>
      </c>
      <c r="P82" s="19" t="e">
        <f>(#REF!/$K$4)*60</f>
        <v>#REF!</v>
      </c>
      <c r="Q82" s="14" t="e">
        <f t="shared" si="36"/>
        <v>#REF!</v>
      </c>
      <c r="S82" s="22">
        <f t="shared" ref="S82:S91" si="41">(B82/$I$4)*60-120+11</f>
        <v>17.299999999999997</v>
      </c>
      <c r="T82" s="22">
        <f t="shared" ref="T82:T91" si="42">(B82/$J$4)*60-120+11</f>
        <v>8.4883720930232585</v>
      </c>
      <c r="U82" s="22">
        <f t="shared" ref="U82:U91" si="43">(B82/$K$4)*60-120+11</f>
        <v>0.82608695652174902</v>
      </c>
      <c r="V82" s="43"/>
    </row>
    <row r="83" spans="1:22" x14ac:dyDescent="0.25">
      <c r="A83" s="1">
        <v>70</v>
      </c>
      <c r="B83" s="39">
        <v>84.9</v>
      </c>
      <c r="E83" t="s">
        <v>114</v>
      </c>
      <c r="F83" t="s">
        <v>120</v>
      </c>
      <c r="G83" t="s">
        <v>119</v>
      </c>
      <c r="H83" s="32">
        <f>$H$14-B83</f>
        <v>119</v>
      </c>
      <c r="I83" s="21" t="str">
        <f>TEXT(((B83/$I$4)/24)+$I$14,"u:mm")</f>
        <v>14:28</v>
      </c>
      <c r="J83" s="21" t="str">
        <f>TEXT(((B83/$J$4)/24)+$J$14,"u:mm")</f>
        <v>14:19</v>
      </c>
      <c r="K83" s="21" t="str">
        <f>TEXT(((B83/$K$4)/24)+$K$14,"u:mm")</f>
        <v>14:11</v>
      </c>
      <c r="L83" s="13" t="e">
        <f>(#REF!/$I$4)*60</f>
        <v>#REF!</v>
      </c>
      <c r="M83" s="14" t="e">
        <f t="shared" si="34"/>
        <v>#REF!</v>
      </c>
      <c r="N83" s="17" t="e">
        <f>(#REF!/$J$4)*60</f>
        <v>#REF!</v>
      </c>
      <c r="O83" s="14" t="e">
        <f t="shared" si="35"/>
        <v>#REF!</v>
      </c>
      <c r="P83" s="19" t="e">
        <f>(#REF!/$K$4)*60</f>
        <v>#REF!</v>
      </c>
      <c r="Q83" s="14" t="e">
        <f t="shared" si="36"/>
        <v>#REF!</v>
      </c>
      <c r="S83" s="22">
        <f t="shared" si="41"/>
        <v>18.350000000000009</v>
      </c>
      <c r="T83" s="22">
        <f t="shared" si="42"/>
        <v>9.4651162790697754</v>
      </c>
      <c r="U83" s="22">
        <f t="shared" si="43"/>
        <v>1.7391304347826093</v>
      </c>
      <c r="V83" s="43"/>
    </row>
    <row r="84" spans="1:22" x14ac:dyDescent="0.25">
      <c r="A84" s="1">
        <v>71</v>
      </c>
      <c r="B84" s="39">
        <v>85.1</v>
      </c>
      <c r="E84" t="s">
        <v>3</v>
      </c>
      <c r="F84" t="s">
        <v>21</v>
      </c>
      <c r="H84" s="32">
        <f>$H$14-B84</f>
        <v>118.80000000000001</v>
      </c>
      <c r="I84" s="21" t="str">
        <f>TEXT(((B84/$I$4)/24)+$I$14,"u:mm")</f>
        <v>14:28</v>
      </c>
      <c r="J84" s="21" t="str">
        <f>TEXT(((B84/$J$4)/24)+$J$14,"u:mm")</f>
        <v>14:19</v>
      </c>
      <c r="K84" s="21" t="str">
        <f>TEXT(((B84/$K$4)/24)+$K$14,"u:mm")</f>
        <v>14:12</v>
      </c>
      <c r="L84" s="13" t="e">
        <f>(#REF!/$I$4)*60</f>
        <v>#REF!</v>
      </c>
      <c r="M84" s="14" t="e">
        <f t="shared" si="34"/>
        <v>#REF!</v>
      </c>
      <c r="N84" s="17" t="e">
        <f>(#REF!/$J$4)*60</f>
        <v>#REF!</v>
      </c>
      <c r="O84" s="14" t="e">
        <f t="shared" si="35"/>
        <v>#REF!</v>
      </c>
      <c r="P84" s="19" t="e">
        <f>(#REF!/$K$4)*60</f>
        <v>#REF!</v>
      </c>
      <c r="Q84" s="14" t="e">
        <f t="shared" si="36"/>
        <v>#REF!</v>
      </c>
      <c r="S84" s="22">
        <f t="shared" si="41"/>
        <v>18.649999999999991</v>
      </c>
      <c r="T84" s="22">
        <f t="shared" si="42"/>
        <v>9.744186046511615</v>
      </c>
      <c r="U84" s="22">
        <f t="shared" si="43"/>
        <v>1.9999999999999858</v>
      </c>
      <c r="V84" s="43"/>
    </row>
    <row r="85" spans="1:22" x14ac:dyDescent="0.25">
      <c r="A85" s="1">
        <v>72</v>
      </c>
      <c r="B85" s="39">
        <v>85.7</v>
      </c>
      <c r="E85" t="s">
        <v>49</v>
      </c>
      <c r="F85" t="s">
        <v>22</v>
      </c>
      <c r="H85" s="32">
        <f>$H$14-B85</f>
        <v>118.2</v>
      </c>
      <c r="I85" s="21" t="str">
        <f>TEXT(((B85/$I$4)/24)+$I$14,"u:mm")</f>
        <v>14:29</v>
      </c>
      <c r="J85" s="21" t="str">
        <f>TEXT(((B85/$J$4)/24)+$J$14,"u:mm")</f>
        <v>14:20</v>
      </c>
      <c r="K85" s="21" t="str">
        <f>TEXT(((B85/$K$4)/24)+$K$14,"u:mm")</f>
        <v>14:12</v>
      </c>
      <c r="L85" s="13" t="e">
        <f>(#REF!/$I$4)*60</f>
        <v>#REF!</v>
      </c>
      <c r="M85" s="14" t="e">
        <f t="shared" si="34"/>
        <v>#REF!</v>
      </c>
      <c r="N85" s="17" t="e">
        <f>(#REF!/$J$4)*60</f>
        <v>#REF!</v>
      </c>
      <c r="O85" s="14" t="e">
        <f t="shared" si="35"/>
        <v>#REF!</v>
      </c>
      <c r="P85" s="19" t="e">
        <f>(#REF!/$K$4)*60</f>
        <v>#REF!</v>
      </c>
      <c r="Q85" s="14" t="e">
        <f t="shared" si="36"/>
        <v>#REF!</v>
      </c>
      <c r="S85" s="22">
        <f t="shared" si="41"/>
        <v>19.550000000000011</v>
      </c>
      <c r="T85" s="22">
        <f t="shared" si="42"/>
        <v>10.581395348837219</v>
      </c>
      <c r="U85" s="22">
        <f t="shared" si="43"/>
        <v>2.7826086956521721</v>
      </c>
      <c r="V85" s="43"/>
    </row>
    <row r="86" spans="1:22" x14ac:dyDescent="0.25">
      <c r="A86" s="1">
        <v>73</v>
      </c>
      <c r="B86" s="39">
        <v>86.9</v>
      </c>
      <c r="E86" t="s">
        <v>2</v>
      </c>
      <c r="F86" t="s">
        <v>58</v>
      </c>
      <c r="H86" s="32">
        <f t="shared" ref="H86:H106" si="44">$H$14-B86</f>
        <v>117</v>
      </c>
      <c r="I86" s="21" t="str">
        <f t="shared" ref="I86:I99" si="45">TEXT(((B86/$I$4)/24)+$I$14,"u:mm")</f>
        <v>14:31</v>
      </c>
      <c r="J86" s="21" t="str">
        <f t="shared" ref="J86:J99" si="46">TEXT(((B86/$J$4)/24)+$J$14,"u:mm")</f>
        <v>14:22</v>
      </c>
      <c r="K86" s="21" t="str">
        <f t="shared" ref="K86:K99" si="47">TEXT(((B86/$K$4)/24)+$K$14,"u:mm")</f>
        <v>14:14</v>
      </c>
      <c r="L86" s="13" t="e">
        <f>(#REF!/$I$4)*60</f>
        <v>#REF!</v>
      </c>
      <c r="M86" s="14" t="e">
        <f t="shared" si="34"/>
        <v>#REF!</v>
      </c>
      <c r="N86" s="17" t="e">
        <f>(#REF!/$J$4)*60</f>
        <v>#REF!</v>
      </c>
      <c r="O86" s="14" t="e">
        <f t="shared" si="35"/>
        <v>#REF!</v>
      </c>
      <c r="P86" s="19" t="e">
        <f>(#REF!/$K$4)*60</f>
        <v>#REF!</v>
      </c>
      <c r="Q86" s="14" t="e">
        <f t="shared" si="36"/>
        <v>#REF!</v>
      </c>
      <c r="S86" s="22">
        <f t="shared" si="41"/>
        <v>21.350000000000023</v>
      </c>
      <c r="T86" s="22">
        <f t="shared" si="42"/>
        <v>12.255813953488385</v>
      </c>
      <c r="U86" s="22">
        <f t="shared" si="43"/>
        <v>4.3478260869565304</v>
      </c>
      <c r="V86" s="43"/>
    </row>
    <row r="87" spans="1:22" x14ac:dyDescent="0.25">
      <c r="A87" s="1">
        <v>74</v>
      </c>
      <c r="B87" s="83">
        <v>88.1</v>
      </c>
      <c r="E87" t="s">
        <v>2</v>
      </c>
      <c r="F87" t="s">
        <v>59</v>
      </c>
      <c r="G87" s="23" t="s">
        <v>208</v>
      </c>
      <c r="H87" s="79">
        <f t="shared" si="44"/>
        <v>115.80000000000001</v>
      </c>
      <c r="I87" s="21" t="str">
        <f t="shared" si="45"/>
        <v>14:33</v>
      </c>
      <c r="J87" s="21" t="str">
        <f t="shared" si="46"/>
        <v>14:23</v>
      </c>
      <c r="K87" s="21" t="str">
        <f t="shared" si="47"/>
        <v>14:15</v>
      </c>
      <c r="L87" s="13" t="e">
        <f>(#REF!/$I$4)*60</f>
        <v>#REF!</v>
      </c>
      <c r="M87" s="14" t="e">
        <f t="shared" si="34"/>
        <v>#REF!</v>
      </c>
      <c r="N87" s="17" t="e">
        <f>(#REF!/$J$4)*60</f>
        <v>#REF!</v>
      </c>
      <c r="O87" s="14" t="e">
        <f t="shared" si="35"/>
        <v>#REF!</v>
      </c>
      <c r="P87" s="19" t="e">
        <f>(#REF!/$K$4)*60</f>
        <v>#REF!</v>
      </c>
      <c r="Q87" s="14" t="e">
        <f t="shared" si="36"/>
        <v>#REF!</v>
      </c>
      <c r="S87" s="22">
        <f t="shared" si="41"/>
        <v>23.149999999999977</v>
      </c>
      <c r="T87" s="22">
        <f t="shared" si="42"/>
        <v>13.930232558139522</v>
      </c>
      <c r="U87" s="22">
        <f t="shared" si="43"/>
        <v>5.9130434782608603</v>
      </c>
      <c r="V87" s="43"/>
    </row>
    <row r="88" spans="1:22" x14ac:dyDescent="0.25">
      <c r="A88" s="1">
        <v>75</v>
      </c>
      <c r="B88" s="39">
        <v>88.9</v>
      </c>
      <c r="D88" t="s">
        <v>24</v>
      </c>
      <c r="E88" t="s">
        <v>2</v>
      </c>
      <c r="F88" t="s">
        <v>179</v>
      </c>
      <c r="H88" s="32">
        <f t="shared" si="44"/>
        <v>115</v>
      </c>
      <c r="I88" s="21" t="str">
        <f t="shared" si="45"/>
        <v>14:34</v>
      </c>
      <c r="J88" s="21" t="str">
        <f t="shared" si="46"/>
        <v>14:25</v>
      </c>
      <c r="K88" s="21" t="str">
        <f t="shared" si="47"/>
        <v>14:16</v>
      </c>
      <c r="L88" s="13" t="e">
        <f>(#REF!/$I$4)*60</f>
        <v>#REF!</v>
      </c>
      <c r="M88" s="14" t="e">
        <f t="shared" si="34"/>
        <v>#REF!</v>
      </c>
      <c r="N88" s="17" t="e">
        <f>(#REF!/$J$4)*60</f>
        <v>#REF!</v>
      </c>
      <c r="O88" s="14" t="e">
        <f t="shared" si="35"/>
        <v>#REF!</v>
      </c>
      <c r="P88" s="19" t="e">
        <f>(#REF!/$K$4)*60</f>
        <v>#REF!</v>
      </c>
      <c r="Q88" s="14" t="e">
        <f t="shared" si="36"/>
        <v>#REF!</v>
      </c>
      <c r="S88" s="22">
        <f t="shared" si="41"/>
        <v>24.350000000000023</v>
      </c>
      <c r="T88" s="22">
        <f t="shared" si="42"/>
        <v>15.046511627906995</v>
      </c>
      <c r="U88" s="22">
        <f t="shared" si="43"/>
        <v>6.9565217391304373</v>
      </c>
      <c r="V88" s="43"/>
    </row>
    <row r="89" spans="1:22" x14ac:dyDescent="0.25">
      <c r="A89" s="1">
        <v>76</v>
      </c>
      <c r="B89" s="39">
        <v>89.6</v>
      </c>
      <c r="E89" t="s">
        <v>49</v>
      </c>
      <c r="F89" t="s">
        <v>180</v>
      </c>
      <c r="H89" s="32">
        <f t="shared" si="44"/>
        <v>114.30000000000001</v>
      </c>
      <c r="I89" s="21" t="str">
        <f t="shared" si="45"/>
        <v>14:35</v>
      </c>
      <c r="J89" s="21" t="str">
        <f t="shared" si="46"/>
        <v>14:26</v>
      </c>
      <c r="K89" s="21" t="str">
        <f t="shared" si="47"/>
        <v>14:17</v>
      </c>
      <c r="L89" s="13" t="e">
        <f>(#REF!/$I$4)*60</f>
        <v>#REF!</v>
      </c>
      <c r="M89" s="14" t="e">
        <f>(L89+$M$14)-180</f>
        <v>#REF!</v>
      </c>
      <c r="N89" s="17" t="e">
        <f>(#REF!/$J$4)*60</f>
        <v>#REF!</v>
      </c>
      <c r="O89" s="14" t="e">
        <f t="shared" si="35"/>
        <v>#REF!</v>
      </c>
      <c r="P89" s="19" t="e">
        <f>(#REF!/$K$4)*60</f>
        <v>#REF!</v>
      </c>
      <c r="Q89" s="14" t="e">
        <f t="shared" si="36"/>
        <v>#REF!</v>
      </c>
      <c r="S89" s="22">
        <f t="shared" si="41"/>
        <v>25.399999999999977</v>
      </c>
      <c r="T89" s="22">
        <f t="shared" si="42"/>
        <v>16.023255813953483</v>
      </c>
      <c r="U89" s="22">
        <f t="shared" si="43"/>
        <v>7.8695652173912976</v>
      </c>
      <c r="V89" s="43"/>
    </row>
    <row r="90" spans="1:22" x14ac:dyDescent="0.25">
      <c r="A90" s="1">
        <v>77</v>
      </c>
      <c r="B90" s="39">
        <v>91.6</v>
      </c>
      <c r="E90" t="s">
        <v>49</v>
      </c>
      <c r="F90" t="s">
        <v>209</v>
      </c>
      <c r="H90" s="32">
        <f t="shared" si="44"/>
        <v>112.30000000000001</v>
      </c>
      <c r="I90" s="21" t="str">
        <f t="shared" si="45"/>
        <v>14:38</v>
      </c>
      <c r="J90" s="21" t="str">
        <f t="shared" si="46"/>
        <v>14:28</v>
      </c>
      <c r="K90" s="21" t="str">
        <f t="shared" si="47"/>
        <v>14:20</v>
      </c>
      <c r="L90" s="13" t="e">
        <f>(#REF!/$I$4)*60</f>
        <v>#REF!</v>
      </c>
      <c r="M90" s="14" t="e">
        <f t="shared" ref="M90:M155" si="48">(L90+$M$14)-180</f>
        <v>#REF!</v>
      </c>
      <c r="N90" s="17" t="e">
        <f>(#REF!/$J$4)*60</f>
        <v>#REF!</v>
      </c>
      <c r="O90" s="14" t="e">
        <f t="shared" si="35"/>
        <v>#REF!</v>
      </c>
      <c r="P90" s="19" t="e">
        <f>(#REF!/$K$4)*60</f>
        <v>#REF!</v>
      </c>
      <c r="Q90" s="14" t="e">
        <f t="shared" si="36"/>
        <v>#REF!</v>
      </c>
      <c r="S90" s="22">
        <f t="shared" si="41"/>
        <v>28.400000000000006</v>
      </c>
      <c r="T90" s="22">
        <f t="shared" si="42"/>
        <v>18.813953488372093</v>
      </c>
      <c r="U90" s="22">
        <f t="shared" si="43"/>
        <v>10.478260869565204</v>
      </c>
      <c r="V90" s="43"/>
    </row>
    <row r="91" spans="1:22" x14ac:dyDescent="0.25">
      <c r="A91" s="1">
        <v>78</v>
      </c>
      <c r="B91" s="39">
        <v>92.7</v>
      </c>
      <c r="D91" t="s">
        <v>23</v>
      </c>
      <c r="E91" t="s">
        <v>49</v>
      </c>
      <c r="F91" t="s">
        <v>181</v>
      </c>
      <c r="H91" s="32">
        <f t="shared" si="44"/>
        <v>111.2</v>
      </c>
      <c r="I91" s="21" t="str">
        <f t="shared" si="45"/>
        <v>14:40</v>
      </c>
      <c r="J91" s="21" t="str">
        <f t="shared" si="46"/>
        <v>14:30</v>
      </c>
      <c r="K91" s="21" t="str">
        <f t="shared" si="47"/>
        <v>14:21</v>
      </c>
      <c r="L91" s="13" t="e">
        <f>(#REF!/$I$4)*60</f>
        <v>#REF!</v>
      </c>
      <c r="M91" s="14" t="e">
        <f t="shared" si="48"/>
        <v>#REF!</v>
      </c>
      <c r="N91" s="17" t="e">
        <f>(#REF!/$J$4)*60</f>
        <v>#REF!</v>
      </c>
      <c r="O91" s="14" t="e">
        <f t="shared" si="35"/>
        <v>#REF!</v>
      </c>
      <c r="P91" s="19" t="e">
        <f>(#REF!/$K$4)*60</f>
        <v>#REF!</v>
      </c>
      <c r="Q91" s="14" t="e">
        <f t="shared" si="36"/>
        <v>#REF!</v>
      </c>
      <c r="S91" s="22">
        <f t="shared" si="41"/>
        <v>30.049999999999983</v>
      </c>
      <c r="T91" s="22">
        <f t="shared" si="42"/>
        <v>20.348837209302332</v>
      </c>
      <c r="U91" s="22">
        <f t="shared" si="43"/>
        <v>11.913043478260875</v>
      </c>
      <c r="V91" s="43"/>
    </row>
    <row r="92" spans="1:22" x14ac:dyDescent="0.25">
      <c r="A92" s="1">
        <v>79</v>
      </c>
      <c r="B92" s="39">
        <v>93.8</v>
      </c>
      <c r="E92" t="s">
        <v>2</v>
      </c>
      <c r="F92" t="s">
        <v>254</v>
      </c>
      <c r="H92" s="32">
        <f t="shared" si="44"/>
        <v>110.10000000000001</v>
      </c>
      <c r="I92" s="21" t="str">
        <f t="shared" si="45"/>
        <v>14:41</v>
      </c>
      <c r="J92" s="21" t="str">
        <f t="shared" si="46"/>
        <v>14:31</v>
      </c>
      <c r="K92" s="21" t="str">
        <f t="shared" si="47"/>
        <v>14:23</v>
      </c>
      <c r="L92" s="13"/>
      <c r="M92" s="14"/>
      <c r="N92" s="17"/>
      <c r="O92" s="14"/>
      <c r="P92" s="19"/>
      <c r="Q92" s="14"/>
      <c r="S92" s="22"/>
      <c r="T92" s="22"/>
      <c r="U92" s="22"/>
      <c r="V92" s="43"/>
    </row>
    <row r="93" spans="1:22" x14ac:dyDescent="0.25">
      <c r="A93" s="1">
        <v>80</v>
      </c>
      <c r="B93" s="86">
        <f>B92+0.513</f>
        <v>94.313000000000002</v>
      </c>
      <c r="D93" t="s">
        <v>30</v>
      </c>
      <c r="E93" t="s">
        <v>49</v>
      </c>
      <c r="F93" t="s">
        <v>203</v>
      </c>
      <c r="H93" s="32">
        <f t="shared" si="44"/>
        <v>109.587</v>
      </c>
      <c r="I93" s="21" t="str">
        <f t="shared" si="45"/>
        <v>14:42</v>
      </c>
      <c r="J93" s="21" t="str">
        <f t="shared" si="46"/>
        <v>14:32</v>
      </c>
      <c r="K93" s="21" t="str">
        <f t="shared" si="47"/>
        <v>14:24</v>
      </c>
      <c r="L93" s="13"/>
      <c r="M93" s="14"/>
      <c r="N93" s="17"/>
      <c r="O93" s="14"/>
      <c r="P93" s="19"/>
      <c r="Q93" s="14"/>
      <c r="S93" s="22"/>
      <c r="T93" s="22"/>
      <c r="U93" s="22"/>
      <c r="V93" s="43"/>
    </row>
    <row r="94" spans="1:22" x14ac:dyDescent="0.25">
      <c r="A94" s="1">
        <v>81</v>
      </c>
      <c r="B94" s="39">
        <v>96.4</v>
      </c>
      <c r="E94" t="s">
        <v>3</v>
      </c>
      <c r="F94" t="s">
        <v>204</v>
      </c>
      <c r="H94" s="32">
        <f t="shared" si="44"/>
        <v>107.5</v>
      </c>
      <c r="I94" s="21" t="str">
        <f t="shared" si="45"/>
        <v>14:45</v>
      </c>
      <c r="J94" s="21" t="str">
        <f t="shared" si="46"/>
        <v>14:35</v>
      </c>
      <c r="K94" s="21" t="str">
        <f t="shared" si="47"/>
        <v>14:26</v>
      </c>
      <c r="L94" s="13"/>
      <c r="M94" s="14"/>
      <c r="N94" s="17"/>
      <c r="O94" s="14"/>
      <c r="P94" s="19"/>
      <c r="Q94" s="14"/>
      <c r="S94" s="22"/>
      <c r="T94" s="22"/>
      <c r="U94" s="22"/>
      <c r="V94" s="43"/>
    </row>
    <row r="95" spans="1:22" x14ac:dyDescent="0.25">
      <c r="A95" s="1">
        <v>82</v>
      </c>
      <c r="B95" s="39">
        <v>97.6</v>
      </c>
      <c r="E95" t="s">
        <v>205</v>
      </c>
      <c r="F95" t="s">
        <v>206</v>
      </c>
      <c r="H95" s="32">
        <f t="shared" si="44"/>
        <v>106.30000000000001</v>
      </c>
      <c r="I95" s="21" t="str">
        <f t="shared" si="45"/>
        <v>14:47</v>
      </c>
      <c r="J95" s="21" t="str">
        <f t="shared" si="46"/>
        <v>14:37</v>
      </c>
      <c r="K95" s="21" t="str">
        <f t="shared" si="47"/>
        <v>14:28</v>
      </c>
      <c r="L95" s="13"/>
      <c r="M95" s="14"/>
      <c r="N95" s="17"/>
      <c r="O95" s="14"/>
      <c r="P95" s="19"/>
      <c r="Q95" s="14"/>
      <c r="S95" s="22"/>
      <c r="T95" s="22"/>
      <c r="U95" s="22"/>
      <c r="V95" s="43"/>
    </row>
    <row r="96" spans="1:22" s="47" customFormat="1" x14ac:dyDescent="0.25">
      <c r="A96" s="93">
        <v>83</v>
      </c>
      <c r="B96" s="39">
        <v>97.8</v>
      </c>
      <c r="C96" s="93"/>
      <c r="E96" s="47" t="s">
        <v>3</v>
      </c>
      <c r="F96" s="47" t="s">
        <v>268</v>
      </c>
      <c r="H96" s="32">
        <f t="shared" si="44"/>
        <v>106.10000000000001</v>
      </c>
      <c r="I96" s="61" t="str">
        <f t="shared" si="45"/>
        <v>14:47</v>
      </c>
      <c r="J96" s="61" t="str">
        <f t="shared" si="46"/>
        <v>14:37</v>
      </c>
      <c r="K96" s="61" t="str">
        <f t="shared" si="47"/>
        <v>14:28</v>
      </c>
      <c r="L96" s="94"/>
      <c r="M96" s="95"/>
      <c r="N96" s="96"/>
      <c r="O96" s="95"/>
      <c r="P96" s="97"/>
      <c r="Q96" s="95"/>
      <c r="S96" s="98"/>
      <c r="T96" s="98"/>
      <c r="U96" s="98"/>
      <c r="V96" s="99"/>
    </row>
    <row r="97" spans="1:22" x14ac:dyDescent="0.25">
      <c r="A97" s="1">
        <v>84</v>
      </c>
      <c r="B97" s="39">
        <v>98.3</v>
      </c>
      <c r="E97" t="s">
        <v>49</v>
      </c>
      <c r="F97" t="s">
        <v>269</v>
      </c>
      <c r="H97" s="32">
        <f t="shared" si="44"/>
        <v>105.60000000000001</v>
      </c>
      <c r="I97" s="21" t="str">
        <f t="shared" si="45"/>
        <v>14:48</v>
      </c>
      <c r="J97" s="21" t="str">
        <f t="shared" si="46"/>
        <v>14:38</v>
      </c>
      <c r="K97" s="21" t="str">
        <f t="shared" si="47"/>
        <v>14:29</v>
      </c>
      <c r="L97" s="13"/>
      <c r="M97" s="14"/>
      <c r="N97" s="17"/>
      <c r="O97" s="14"/>
      <c r="P97" s="19"/>
      <c r="Q97" s="14"/>
      <c r="S97" s="22"/>
      <c r="T97" s="22"/>
      <c r="U97" s="22"/>
      <c r="V97" s="43"/>
    </row>
    <row r="98" spans="1:22" s="47" customFormat="1" ht="18.75" x14ac:dyDescent="0.3">
      <c r="A98" s="93">
        <v>85</v>
      </c>
      <c r="B98" s="39"/>
      <c r="C98" s="100">
        <v>3</v>
      </c>
      <c r="D98" s="25" t="s">
        <v>269</v>
      </c>
      <c r="E98" s="45" t="s">
        <v>282</v>
      </c>
      <c r="F98" s="26"/>
      <c r="G98" s="26"/>
      <c r="H98" s="32"/>
      <c r="I98" s="61"/>
      <c r="J98" s="61"/>
      <c r="K98" s="61"/>
      <c r="L98" s="94"/>
      <c r="M98" s="95"/>
      <c r="N98" s="96"/>
      <c r="O98" s="95"/>
      <c r="P98" s="97"/>
      <c r="Q98" s="95"/>
      <c r="S98" s="98"/>
      <c r="T98" s="98"/>
      <c r="U98" s="98"/>
      <c r="V98" s="99"/>
    </row>
    <row r="99" spans="1:22" x14ac:dyDescent="0.25">
      <c r="A99" s="1">
        <v>86</v>
      </c>
      <c r="B99" s="39">
        <v>99.6</v>
      </c>
      <c r="E99" t="s">
        <v>2</v>
      </c>
      <c r="F99" t="s">
        <v>270</v>
      </c>
      <c r="H99" s="32">
        <f t="shared" si="44"/>
        <v>104.30000000000001</v>
      </c>
      <c r="I99" s="21" t="str">
        <f t="shared" si="45"/>
        <v>14:50</v>
      </c>
      <c r="J99" s="21" t="str">
        <f t="shared" si="46"/>
        <v>14:39</v>
      </c>
      <c r="K99" s="21" t="str">
        <f t="shared" si="47"/>
        <v>14:30</v>
      </c>
      <c r="L99" s="13"/>
      <c r="M99" s="14"/>
      <c r="N99" s="17"/>
      <c r="O99" s="14"/>
      <c r="P99" s="19"/>
      <c r="Q99" s="14"/>
      <c r="S99" s="22"/>
      <c r="T99" s="22"/>
      <c r="U99" s="22"/>
      <c r="V99" s="43"/>
    </row>
    <row r="100" spans="1:22" x14ac:dyDescent="0.25">
      <c r="A100" s="1">
        <v>87</v>
      </c>
      <c r="B100" s="84">
        <v>100.9</v>
      </c>
      <c r="E100" t="s">
        <v>2</v>
      </c>
      <c r="F100" t="s">
        <v>271</v>
      </c>
      <c r="G100" s="23" t="s">
        <v>208</v>
      </c>
      <c r="H100" s="32">
        <f t="shared" ref="H100:H101" si="49">$H$14-B100</f>
        <v>103</v>
      </c>
      <c r="I100" s="21" t="str">
        <f t="shared" ref="I100:I106" si="50">TEXT(((B100/$I$4)/24)+$I$14,"u:mm")</f>
        <v>14:52</v>
      </c>
      <c r="J100" s="21" t="str">
        <f t="shared" ref="J100:J106" si="51">TEXT(((B100/$J$4)/24)+$J$14,"u:mm")</f>
        <v>14:41</v>
      </c>
      <c r="K100" s="21" t="str">
        <f t="shared" ref="K100:K106" si="52">TEXT(((B100/$K$4)/24)+$K$14,"u:mm")</f>
        <v>14:32</v>
      </c>
      <c r="L100" s="13" t="e">
        <f>(#REF!/$I$4)*60</f>
        <v>#REF!</v>
      </c>
      <c r="M100" s="14" t="e">
        <f t="shared" ref="M100:M105" si="53">(L100+$M$14)-180</f>
        <v>#REF!</v>
      </c>
      <c r="N100" s="17" t="e">
        <f>(#REF!/$J$4)*60</f>
        <v>#REF!</v>
      </c>
      <c r="O100" s="14" t="e">
        <f t="shared" ref="O100:O118" si="54">(N100+$M$14)-180</f>
        <v>#REF!</v>
      </c>
      <c r="P100" s="19" t="e">
        <f>(#REF!/$K$4)*60</f>
        <v>#REF!</v>
      </c>
      <c r="Q100" s="14" t="e">
        <f t="shared" ref="Q100:Q112" si="55">(P100+$M$14)-180</f>
        <v>#REF!</v>
      </c>
      <c r="S100" s="22">
        <f t="shared" ref="S100:S106" si="56">(B100/$I$4)*60-180+11</f>
        <v>-17.650000000000006</v>
      </c>
      <c r="T100" s="22">
        <f t="shared" ref="T100:T106" si="57">(B100/$J$4)*60-180+11</f>
        <v>-28.209302325581376</v>
      </c>
      <c r="U100" s="22">
        <f t="shared" ref="U100:U106" si="58">(B100/$K$4)*60-180+11</f>
        <v>-37.391304347826093</v>
      </c>
      <c r="V100" s="43"/>
    </row>
    <row r="101" spans="1:22" x14ac:dyDescent="0.25">
      <c r="A101" s="1">
        <v>88</v>
      </c>
      <c r="B101" s="84">
        <v>102.8</v>
      </c>
      <c r="E101" t="s">
        <v>152</v>
      </c>
      <c r="F101" t="s">
        <v>255</v>
      </c>
      <c r="G101" s="23" t="s">
        <v>199</v>
      </c>
      <c r="H101" s="32">
        <f t="shared" si="49"/>
        <v>101.10000000000001</v>
      </c>
      <c r="I101" s="21" t="str">
        <f t="shared" si="50"/>
        <v>14:55</v>
      </c>
      <c r="J101" s="21" t="str">
        <f t="shared" si="51"/>
        <v>14:44</v>
      </c>
      <c r="K101" s="21" t="str">
        <f t="shared" si="52"/>
        <v>14:35</v>
      </c>
      <c r="L101" s="13" t="e">
        <f>(#REF!/$I$4)*60</f>
        <v>#REF!</v>
      </c>
      <c r="M101" s="14" t="e">
        <f t="shared" si="53"/>
        <v>#REF!</v>
      </c>
      <c r="N101" s="17" t="e">
        <f>(#REF!/$J$4)*60</f>
        <v>#REF!</v>
      </c>
      <c r="O101" s="14" t="e">
        <f t="shared" si="54"/>
        <v>#REF!</v>
      </c>
      <c r="P101" s="19" t="e">
        <f>(#REF!/$K$4)*60</f>
        <v>#REF!</v>
      </c>
      <c r="Q101" s="14" t="e">
        <f t="shared" si="55"/>
        <v>#REF!</v>
      </c>
      <c r="S101" s="22">
        <f t="shared" si="56"/>
        <v>-14.800000000000011</v>
      </c>
      <c r="T101" s="22">
        <f t="shared" si="57"/>
        <v>-25.558139534883736</v>
      </c>
      <c r="U101" s="22">
        <f t="shared" si="58"/>
        <v>-34.913043478260875</v>
      </c>
      <c r="V101" s="42"/>
    </row>
    <row r="102" spans="1:22" x14ac:dyDescent="0.25">
      <c r="A102" s="1">
        <v>89</v>
      </c>
      <c r="B102" s="39">
        <v>103.6</v>
      </c>
      <c r="E102" t="s">
        <v>162</v>
      </c>
      <c r="F102" t="s">
        <v>66</v>
      </c>
      <c r="H102" s="32">
        <f t="shared" si="44"/>
        <v>100.30000000000001</v>
      </c>
      <c r="I102" s="21" t="str">
        <f t="shared" si="50"/>
        <v>14:56</v>
      </c>
      <c r="J102" s="21" t="str">
        <f t="shared" si="51"/>
        <v>14:45</v>
      </c>
      <c r="K102" s="21" t="str">
        <f t="shared" si="52"/>
        <v>14:36</v>
      </c>
      <c r="L102" s="13" t="e">
        <f>(#REF!/$I$4)*60</f>
        <v>#REF!</v>
      </c>
      <c r="M102" s="14" t="e">
        <f t="shared" si="53"/>
        <v>#REF!</v>
      </c>
      <c r="N102" s="17" t="e">
        <f>(#REF!/$J$4)*60</f>
        <v>#REF!</v>
      </c>
      <c r="O102" s="14" t="e">
        <f t="shared" si="54"/>
        <v>#REF!</v>
      </c>
      <c r="P102" s="19" t="e">
        <f>(#REF!/$K$4)*60</f>
        <v>#REF!</v>
      </c>
      <c r="Q102" s="14" t="e">
        <f t="shared" si="55"/>
        <v>#REF!</v>
      </c>
      <c r="S102" s="22">
        <f t="shared" si="56"/>
        <v>-13.600000000000023</v>
      </c>
      <c r="T102" s="22">
        <f t="shared" si="57"/>
        <v>-24.441860465116292</v>
      </c>
      <c r="U102" s="22">
        <f t="shared" si="58"/>
        <v>-33.869565217391312</v>
      </c>
      <c r="V102" s="43"/>
    </row>
    <row r="103" spans="1:22" x14ac:dyDescent="0.25">
      <c r="A103" s="1">
        <v>90</v>
      </c>
      <c r="B103" s="39">
        <v>105.1</v>
      </c>
      <c r="E103" t="s">
        <v>2</v>
      </c>
      <c r="F103" t="s">
        <v>67</v>
      </c>
      <c r="H103" s="32">
        <f t="shared" si="44"/>
        <v>98.800000000000011</v>
      </c>
      <c r="I103" s="21" t="str">
        <f t="shared" si="50"/>
        <v>14:58</v>
      </c>
      <c r="J103" s="21" t="str">
        <f t="shared" si="51"/>
        <v>14:47</v>
      </c>
      <c r="K103" s="21" t="str">
        <f t="shared" si="52"/>
        <v>14:38</v>
      </c>
      <c r="L103" s="13" t="e">
        <f>(#REF!/$I$4)*60</f>
        <v>#REF!</v>
      </c>
      <c r="M103" s="14" t="e">
        <f t="shared" si="53"/>
        <v>#REF!</v>
      </c>
      <c r="N103" s="17" t="e">
        <f>(#REF!/$J$4)*60</f>
        <v>#REF!</v>
      </c>
      <c r="O103" s="14" t="e">
        <f t="shared" si="54"/>
        <v>#REF!</v>
      </c>
      <c r="P103" s="19" t="e">
        <f>(#REF!/$K$4)*60</f>
        <v>#REF!</v>
      </c>
      <c r="Q103" s="14" t="e">
        <f t="shared" si="55"/>
        <v>#REF!</v>
      </c>
      <c r="S103" s="22">
        <f t="shared" si="56"/>
        <v>-11.349999999999994</v>
      </c>
      <c r="T103" s="22">
        <f t="shared" si="57"/>
        <v>-22.348837209302332</v>
      </c>
      <c r="U103" s="22">
        <f t="shared" si="58"/>
        <v>-31.913043478260875</v>
      </c>
      <c r="V103" s="43"/>
    </row>
    <row r="104" spans="1:22" x14ac:dyDescent="0.25">
      <c r="A104" s="1">
        <v>91</v>
      </c>
      <c r="B104" s="39">
        <v>106.6</v>
      </c>
      <c r="D104" t="s">
        <v>157</v>
      </c>
      <c r="E104" t="s">
        <v>49</v>
      </c>
      <c r="F104" t="s">
        <v>69</v>
      </c>
      <c r="H104" s="32">
        <f t="shared" si="44"/>
        <v>97.300000000000011</v>
      </c>
      <c r="I104" s="21" t="str">
        <f t="shared" si="50"/>
        <v>15:00</v>
      </c>
      <c r="J104" s="21" t="str">
        <f t="shared" si="51"/>
        <v>14:49</v>
      </c>
      <c r="K104" s="21" t="str">
        <f t="shared" si="52"/>
        <v>14:40</v>
      </c>
      <c r="L104" s="13" t="e">
        <f>(#REF!/$I$4)*60</f>
        <v>#REF!</v>
      </c>
      <c r="M104" s="14" t="e">
        <f t="shared" si="53"/>
        <v>#REF!</v>
      </c>
      <c r="N104" s="17" t="e">
        <f>(#REF!/$J$4)*60</f>
        <v>#REF!</v>
      </c>
      <c r="O104" s="14" t="e">
        <f t="shared" si="54"/>
        <v>#REF!</v>
      </c>
      <c r="P104" s="19" t="e">
        <f>(#REF!/$K$4)*60</f>
        <v>#REF!</v>
      </c>
      <c r="Q104" s="14" t="e">
        <f t="shared" si="55"/>
        <v>#REF!</v>
      </c>
      <c r="S104" s="22">
        <f t="shared" si="56"/>
        <v>-9.0999999999999943</v>
      </c>
      <c r="T104" s="22">
        <f t="shared" si="57"/>
        <v>-20.255813953488371</v>
      </c>
      <c r="U104" s="22">
        <f t="shared" si="58"/>
        <v>-29.956521739130437</v>
      </c>
      <c r="V104" s="43"/>
    </row>
    <row r="105" spans="1:22" x14ac:dyDescent="0.25">
      <c r="A105" s="1">
        <v>92</v>
      </c>
      <c r="B105" s="39">
        <v>107.9</v>
      </c>
      <c r="E105" t="s">
        <v>3</v>
      </c>
      <c r="F105" t="s">
        <v>70</v>
      </c>
      <c r="H105" s="32">
        <f t="shared" si="44"/>
        <v>96</v>
      </c>
      <c r="I105" s="21" t="str">
        <f t="shared" si="50"/>
        <v>15:02</v>
      </c>
      <c r="J105" s="21" t="str">
        <f t="shared" si="51"/>
        <v>14:51</v>
      </c>
      <c r="K105" s="21" t="str">
        <f t="shared" si="52"/>
        <v>14:41</v>
      </c>
      <c r="L105" s="13" t="e">
        <f>(#REF!/$I$4)*60</f>
        <v>#REF!</v>
      </c>
      <c r="M105" s="14" t="e">
        <f t="shared" si="53"/>
        <v>#REF!</v>
      </c>
      <c r="N105" s="17" t="e">
        <f>(#REF!/$J$4)*60</f>
        <v>#REF!</v>
      </c>
      <c r="O105" s="14" t="e">
        <f t="shared" si="54"/>
        <v>#REF!</v>
      </c>
      <c r="P105" s="19" t="e">
        <f>(#REF!/$K$4)*60</f>
        <v>#REF!</v>
      </c>
      <c r="Q105" s="14" t="e">
        <f t="shared" si="55"/>
        <v>#REF!</v>
      </c>
      <c r="S105" s="22">
        <f t="shared" si="56"/>
        <v>-7.1499999999999773</v>
      </c>
      <c r="T105" s="22">
        <f t="shared" si="57"/>
        <v>-18.441860465116264</v>
      </c>
      <c r="U105" s="22">
        <f t="shared" si="58"/>
        <v>-28.260869565217376</v>
      </c>
      <c r="V105" s="43"/>
    </row>
    <row r="106" spans="1:22" x14ac:dyDescent="0.25">
      <c r="A106" s="1">
        <v>93</v>
      </c>
      <c r="B106" s="39">
        <v>108.5</v>
      </c>
      <c r="E106" t="s">
        <v>49</v>
      </c>
      <c r="F106" t="s">
        <v>71</v>
      </c>
      <c r="H106" s="32">
        <f t="shared" si="44"/>
        <v>95.4</v>
      </c>
      <c r="I106" s="21" t="str">
        <f t="shared" si="50"/>
        <v>15:03</v>
      </c>
      <c r="J106" s="21" t="str">
        <f t="shared" si="51"/>
        <v>14:52</v>
      </c>
      <c r="K106" s="21" t="str">
        <f t="shared" si="52"/>
        <v>14:42</v>
      </c>
      <c r="L106" s="13" t="e">
        <f>(#REF!/$I$4)*60</f>
        <v>#REF!</v>
      </c>
      <c r="M106" s="14" t="e">
        <f>(L106+$M$14)-180</f>
        <v>#REF!</v>
      </c>
      <c r="N106" s="17" t="e">
        <f>(#REF!/$J$4)*60</f>
        <v>#REF!</v>
      </c>
      <c r="O106" s="14" t="e">
        <f t="shared" si="54"/>
        <v>#REF!</v>
      </c>
      <c r="P106" s="19" t="e">
        <f>(#REF!/$K$4)*60</f>
        <v>#REF!</v>
      </c>
      <c r="Q106" s="14" t="e">
        <f t="shared" si="55"/>
        <v>#REF!</v>
      </c>
      <c r="S106" s="22">
        <f t="shared" si="56"/>
        <v>-6.25</v>
      </c>
      <c r="T106" s="22">
        <f t="shared" si="57"/>
        <v>-17.604651162790702</v>
      </c>
      <c r="U106" s="22">
        <f t="shared" si="58"/>
        <v>-27.478260869565219</v>
      </c>
      <c r="V106" s="43"/>
    </row>
    <row r="107" spans="1:22" ht="18.75" x14ac:dyDescent="0.3">
      <c r="A107" s="1">
        <v>94</v>
      </c>
      <c r="B107" s="39"/>
      <c r="C107" s="24">
        <v>4</v>
      </c>
      <c r="D107" s="25" t="s">
        <v>36</v>
      </c>
      <c r="E107" s="26" t="s">
        <v>291</v>
      </c>
      <c r="F107" s="26"/>
      <c r="G107" s="26"/>
      <c r="H107" s="32"/>
      <c r="I107" s="21"/>
      <c r="J107" s="21"/>
      <c r="K107" s="21"/>
      <c r="L107" s="13">
        <f>(C107/$I$4)*60</f>
        <v>6</v>
      </c>
      <c r="M107" s="14">
        <f t="shared" ref="M107:M114" si="59">(L107+$M$14)-180</f>
        <v>-163</v>
      </c>
      <c r="N107" s="17">
        <f>(C107/$J$4)*60</f>
        <v>5.5813953488372094</v>
      </c>
      <c r="O107" s="14">
        <f t="shared" si="54"/>
        <v>-163.41860465116278</v>
      </c>
      <c r="P107" s="19">
        <f>(C107/$K$4)*60</f>
        <v>5.2173913043478262</v>
      </c>
      <c r="Q107" s="14">
        <f t="shared" si="55"/>
        <v>-163.78260869565219</v>
      </c>
      <c r="S107" s="22">
        <f>(C107/$I$4)*60-180+11</f>
        <v>-163</v>
      </c>
      <c r="T107" s="22">
        <f>(C107/$J$4)*60-180+11</f>
        <v>-163.41860465116278</v>
      </c>
      <c r="U107" s="22">
        <f>(C107/$K$4)*60-180+11</f>
        <v>-163.78260869565219</v>
      </c>
      <c r="V107" s="40"/>
    </row>
    <row r="108" spans="1:22" x14ac:dyDescent="0.25">
      <c r="A108" s="1">
        <v>95</v>
      </c>
      <c r="B108" s="39">
        <v>110.1</v>
      </c>
      <c r="D108" t="s">
        <v>158</v>
      </c>
      <c r="E108" t="s">
        <v>49</v>
      </c>
      <c r="F108" t="s">
        <v>72</v>
      </c>
      <c r="H108" s="32">
        <f t="shared" ref="H108:H112" si="60">$H$14-B108</f>
        <v>93.800000000000011</v>
      </c>
      <c r="I108" s="21" t="str">
        <f>TEXT(((B108/$I$4)/24)+$I$14,"u:mm")</f>
        <v>15:06</v>
      </c>
      <c r="J108" s="21" t="str">
        <f>TEXT(((B108/$J$4)/24)+$J$14,"u:mm")</f>
        <v>14:54</v>
      </c>
      <c r="K108" s="21" t="str">
        <f>TEXT(((B108/$K$4)/24)+$K$14,"u:mm")</f>
        <v>14:44</v>
      </c>
      <c r="L108" s="13" t="e">
        <f>(#REF!/$I$4)*60</f>
        <v>#REF!</v>
      </c>
      <c r="M108" s="14" t="e">
        <f t="shared" si="59"/>
        <v>#REF!</v>
      </c>
      <c r="N108" s="17" t="e">
        <f>(#REF!/$J$4)*60</f>
        <v>#REF!</v>
      </c>
      <c r="O108" s="14" t="e">
        <f t="shared" si="54"/>
        <v>#REF!</v>
      </c>
      <c r="P108" s="19" t="e">
        <f>(#REF!/$K$4)*60</f>
        <v>#REF!</v>
      </c>
      <c r="Q108" s="14" t="e">
        <f t="shared" si="55"/>
        <v>#REF!</v>
      </c>
      <c r="S108" s="22">
        <f>(B108/$I$4)*60-180+11</f>
        <v>-3.8499999999999943</v>
      </c>
      <c r="T108" s="22">
        <f>(B108/$J$4)*60-180+11</f>
        <v>-15.372093023255815</v>
      </c>
      <c r="U108" s="22">
        <f>(B108/$K$4)*60-180+11</f>
        <v>-25.391304347826093</v>
      </c>
      <c r="V108" s="43"/>
    </row>
    <row r="109" spans="1:22" x14ac:dyDescent="0.25">
      <c r="A109" s="1">
        <v>96</v>
      </c>
      <c r="B109" s="39">
        <v>110.2</v>
      </c>
      <c r="E109" t="s">
        <v>3</v>
      </c>
      <c r="F109" t="s">
        <v>37</v>
      </c>
      <c r="H109" s="32">
        <f t="shared" si="60"/>
        <v>93.7</v>
      </c>
      <c r="I109" s="21" t="str">
        <f>TEXT(((B109/$I$4)/24)+$I$14,"u:mm")</f>
        <v>15:06</v>
      </c>
      <c r="J109" s="21" t="str">
        <f>TEXT(((B109/$J$4)/24)+$J$14,"u:mm")</f>
        <v>14:54</v>
      </c>
      <c r="K109" s="21" t="str">
        <f>TEXT(((B109/$K$4)/24)+$K$14,"u:mm")</f>
        <v>14:44</v>
      </c>
      <c r="L109" s="13" t="e">
        <f>(#REF!/$I$4)*60</f>
        <v>#REF!</v>
      </c>
      <c r="M109" s="14" t="e">
        <f t="shared" si="59"/>
        <v>#REF!</v>
      </c>
      <c r="N109" s="17" t="e">
        <f>(#REF!/$J$4)*60</f>
        <v>#REF!</v>
      </c>
      <c r="O109" s="14" t="e">
        <f t="shared" si="54"/>
        <v>#REF!</v>
      </c>
      <c r="P109" s="19" t="e">
        <f>(#REF!/$K$4)*60</f>
        <v>#REF!</v>
      </c>
      <c r="Q109" s="14" t="e">
        <f t="shared" si="55"/>
        <v>#REF!</v>
      </c>
      <c r="S109" s="22">
        <f>(B109/$I$4)*60-180+11</f>
        <v>-3.7000000000000171</v>
      </c>
      <c r="T109" s="22">
        <f>(B109/$J$4)*60-180+11</f>
        <v>-15.232558139534859</v>
      </c>
      <c r="U109" s="22">
        <f>(B109/$K$4)*60-180+11</f>
        <v>-25.260869565217376</v>
      </c>
      <c r="V109" s="43"/>
    </row>
    <row r="110" spans="1:22" x14ac:dyDescent="0.25">
      <c r="A110" s="1">
        <v>97</v>
      </c>
      <c r="B110" s="39">
        <v>110.5</v>
      </c>
      <c r="E110" t="s">
        <v>210</v>
      </c>
      <c r="F110" t="s">
        <v>73</v>
      </c>
      <c r="H110" s="32">
        <f t="shared" si="60"/>
        <v>93.4</v>
      </c>
      <c r="I110" s="21" t="str">
        <f>TEXT(((B110/$I$4)/24)+$I$14,"u:mm")</f>
        <v>15:06</v>
      </c>
      <c r="J110" s="21" t="str">
        <f>TEXT(((B110/$J$4)/24)+$J$14,"u:mm")</f>
        <v>14:55</v>
      </c>
      <c r="K110" s="21" t="str">
        <f>TEXT(((B110/$K$4)/24)+$K$14,"u:mm")</f>
        <v>14:45</v>
      </c>
      <c r="L110" s="13" t="e">
        <f>(#REF!/$I$4)*60</f>
        <v>#REF!</v>
      </c>
      <c r="M110" s="14" t="e">
        <f t="shared" si="59"/>
        <v>#REF!</v>
      </c>
      <c r="N110" s="17" t="e">
        <f>(#REF!/$J$4)*60</f>
        <v>#REF!</v>
      </c>
      <c r="O110" s="14" t="e">
        <f t="shared" si="54"/>
        <v>#REF!</v>
      </c>
      <c r="P110" s="19" t="e">
        <f>(#REF!/$K$4)*60</f>
        <v>#REF!</v>
      </c>
      <c r="Q110" s="14" t="e">
        <f t="shared" si="55"/>
        <v>#REF!</v>
      </c>
      <c r="S110" s="22">
        <f>(B110/$I$4)*60-180+11</f>
        <v>-3.25</v>
      </c>
      <c r="T110" s="22">
        <f>(B110/$J$4)*60-180+11</f>
        <v>-14.813953488372078</v>
      </c>
      <c r="U110" s="22">
        <f>(B110/$K$4)*60-180+11</f>
        <v>-24.869565217391312</v>
      </c>
      <c r="V110" s="43"/>
    </row>
    <row r="111" spans="1:22" x14ac:dyDescent="0.25">
      <c r="A111" s="1">
        <v>98</v>
      </c>
      <c r="B111" s="39">
        <v>111.4</v>
      </c>
      <c r="E111" t="s">
        <v>3</v>
      </c>
      <c r="F111" t="s">
        <v>74</v>
      </c>
      <c r="H111" s="32">
        <f t="shared" si="60"/>
        <v>92.5</v>
      </c>
      <c r="I111" s="21" t="str">
        <f>TEXT(((B111/$I$4)/24)+$I$14,"u:mm")</f>
        <v>15:08</v>
      </c>
      <c r="J111" s="21" t="str">
        <f>TEXT(((B111/$J$4)/24)+$J$14,"u:mm")</f>
        <v>14:56</v>
      </c>
      <c r="K111" s="21" t="str">
        <f>TEXT(((B111/$K$4)/24)+$K$14,"u:mm")</f>
        <v>14:46</v>
      </c>
      <c r="L111" s="13" t="e">
        <f>(#REF!/$I$4)*60</f>
        <v>#REF!</v>
      </c>
      <c r="M111" s="14" t="e">
        <f t="shared" si="59"/>
        <v>#REF!</v>
      </c>
      <c r="N111" s="17" t="e">
        <f>(#REF!/$J$4)*60</f>
        <v>#REF!</v>
      </c>
      <c r="O111" s="14" t="e">
        <f t="shared" si="54"/>
        <v>#REF!</v>
      </c>
      <c r="P111" s="19" t="e">
        <f>(#REF!/$K$4)*60</f>
        <v>#REF!</v>
      </c>
      <c r="Q111" s="14" t="e">
        <f t="shared" si="55"/>
        <v>#REF!</v>
      </c>
      <c r="S111" s="22">
        <f>(B111/$I$4)*60-180+11</f>
        <v>-1.8999999999999773</v>
      </c>
      <c r="T111" s="22">
        <f>(B111/$J$4)*60-180+11</f>
        <v>-13.558139534883708</v>
      </c>
      <c r="U111" s="22">
        <f>(B111/$K$4)*60-180+11</f>
        <v>-23.695652173913032</v>
      </c>
      <c r="V111" s="43"/>
    </row>
    <row r="112" spans="1:22" x14ac:dyDescent="0.25">
      <c r="A112" s="1">
        <v>99</v>
      </c>
      <c r="B112" s="39">
        <v>112.4</v>
      </c>
      <c r="E112" t="s">
        <v>2</v>
      </c>
      <c r="F112" t="s">
        <v>75</v>
      </c>
      <c r="H112" s="32">
        <f t="shared" si="60"/>
        <v>91.5</v>
      </c>
      <c r="I112" s="21" t="str">
        <f>TEXT(((B112/$I$4)/24)+$I$14,"u:mm")</f>
        <v>15:09</v>
      </c>
      <c r="J112" s="21" t="str">
        <f>TEXT(((B112/$J$4)/24)+$J$14,"u:mm")</f>
        <v>14:57</v>
      </c>
      <c r="K112" s="21" t="str">
        <f>TEXT(((B112/$K$4)/24)+$K$14,"u:mm")</f>
        <v>14:47</v>
      </c>
      <c r="L112" s="13" t="e">
        <f>(#REF!/$I$4)*60</f>
        <v>#REF!</v>
      </c>
      <c r="M112" s="14" t="e">
        <f t="shared" si="59"/>
        <v>#REF!</v>
      </c>
      <c r="N112" s="17" t="e">
        <f>(#REF!/$J$4)*60</f>
        <v>#REF!</v>
      </c>
      <c r="O112" s="14" t="e">
        <f t="shared" si="54"/>
        <v>#REF!</v>
      </c>
      <c r="P112" s="19" t="e">
        <f>(#REF!/$K$4)*60</f>
        <v>#REF!</v>
      </c>
      <c r="Q112" s="14" t="e">
        <f t="shared" si="55"/>
        <v>#REF!</v>
      </c>
      <c r="S112" s="22">
        <f>(B112/$I$4)*60-180+11</f>
        <v>-0.40000000000000568</v>
      </c>
      <c r="T112" s="22">
        <f>(B112/$J$4)*60-180+11</f>
        <v>-12.16279069767441</v>
      </c>
      <c r="U112" s="22">
        <f>(B112/$K$4)*60-180+11</f>
        <v>-22.391304347826093</v>
      </c>
      <c r="V112" s="43"/>
    </row>
    <row r="113" spans="1:22" ht="18.75" x14ac:dyDescent="0.3">
      <c r="A113" s="1">
        <v>100</v>
      </c>
      <c r="B113" s="39"/>
      <c r="C113" s="24">
        <v>5</v>
      </c>
      <c r="D113" s="25" t="s">
        <v>76</v>
      </c>
      <c r="E113" s="26" t="s">
        <v>99</v>
      </c>
      <c r="F113" s="26"/>
      <c r="G113" s="26"/>
      <c r="H113" s="32"/>
      <c r="I113" s="21"/>
      <c r="J113" s="21"/>
      <c r="K113" s="21"/>
      <c r="L113" s="13">
        <f>(C113/$I$4)*60</f>
        <v>7.5</v>
      </c>
      <c r="M113" s="14">
        <f t="shared" si="59"/>
        <v>-161.5</v>
      </c>
      <c r="N113" s="17">
        <f>(C113/$J$4)*60</f>
        <v>6.9767441860465116</v>
      </c>
      <c r="O113" s="14">
        <f t="shared" si="54"/>
        <v>-162.02325581395348</v>
      </c>
      <c r="P113" s="19">
        <f>(C113/$K$4)*60</f>
        <v>6.5217391304347823</v>
      </c>
      <c r="Q113" s="14">
        <f>(P113+$M$14)-180</f>
        <v>-162.47826086956522</v>
      </c>
      <c r="S113" s="22">
        <f>(C113/$I$4)*60-180+11</f>
        <v>-161.5</v>
      </c>
      <c r="T113" s="22">
        <f>(C113/$J$4)*60-180+11</f>
        <v>-162.02325581395348</v>
      </c>
      <c r="U113" s="22">
        <f>(C113/$K$4)*60-180+11</f>
        <v>-162.47826086956522</v>
      </c>
      <c r="V113" s="40"/>
    </row>
    <row r="114" spans="1:22" x14ac:dyDescent="0.25">
      <c r="A114" s="1">
        <v>101</v>
      </c>
      <c r="B114" s="39"/>
      <c r="E114" t="s">
        <v>49</v>
      </c>
      <c r="F114" t="s">
        <v>75</v>
      </c>
      <c r="H114" s="32"/>
      <c r="I114" s="21"/>
      <c r="J114" s="21"/>
      <c r="K114" s="21"/>
      <c r="L114" s="13" t="e">
        <f>(#REF!/$I$4)*60</f>
        <v>#REF!</v>
      </c>
      <c r="M114" s="14" t="e">
        <f t="shared" si="59"/>
        <v>#REF!</v>
      </c>
      <c r="N114" s="17" t="e">
        <f>(#REF!/$J$4)*60</f>
        <v>#REF!</v>
      </c>
      <c r="O114" s="14" t="e">
        <f t="shared" si="54"/>
        <v>#REF!</v>
      </c>
      <c r="P114" s="19" t="e">
        <f>(#REF!/$K$4)*60</f>
        <v>#REF!</v>
      </c>
      <c r="Q114" s="14" t="e">
        <f t="shared" ref="Q114:Q118" si="61">(P114+$M$14)-180</f>
        <v>#REF!</v>
      </c>
      <c r="S114" s="22">
        <f>(B114/$I$4)*60-180+11</f>
        <v>-169</v>
      </c>
      <c r="T114" s="22">
        <f t="shared" ref="T114:T120" si="62">(B114/$J$4)*60-180+11</f>
        <v>-169</v>
      </c>
      <c r="U114" s="22">
        <f t="shared" ref="U114:U120" si="63">(B114/$K$4)*60-180+11</f>
        <v>-169</v>
      </c>
      <c r="V114" s="40"/>
    </row>
    <row r="115" spans="1:22" x14ac:dyDescent="0.25">
      <c r="A115" s="1">
        <v>102</v>
      </c>
      <c r="B115" s="39">
        <v>114.6</v>
      </c>
      <c r="D115" t="s">
        <v>30</v>
      </c>
      <c r="E115" t="s">
        <v>2</v>
      </c>
      <c r="F115" t="s">
        <v>77</v>
      </c>
      <c r="H115" s="32">
        <f t="shared" ref="H115:H122" si="64">$H$14-B115</f>
        <v>89.300000000000011</v>
      </c>
      <c r="I115" s="21" t="str">
        <f t="shared" ref="I115:I122" si="65">TEXT(((B115/$I$4)/24)+$I$14,"u:mm")</f>
        <v>15:12</v>
      </c>
      <c r="J115" s="21" t="str">
        <f t="shared" ref="J115:J122" si="66">TEXT(((B115/$J$4)/24)+$J$14,"u:mm")</f>
        <v>15:00</v>
      </c>
      <c r="K115" s="21" t="str">
        <f t="shared" ref="K115:K122" si="67">TEXT(((B115/$K$4)/24)+$K$14,"u:mm")</f>
        <v>14:50</v>
      </c>
      <c r="L115" s="13" t="e">
        <f>(#REF!/$I$4)*60</f>
        <v>#REF!</v>
      </c>
      <c r="M115" s="14" t="e">
        <f>(L115+$M$14)-240</f>
        <v>#REF!</v>
      </c>
      <c r="N115" s="17" t="e">
        <f>(#REF!/$J$4)*60</f>
        <v>#REF!</v>
      </c>
      <c r="O115" s="14" t="e">
        <f t="shared" si="54"/>
        <v>#REF!</v>
      </c>
      <c r="P115" s="19" t="e">
        <f>(#REF!/$K$4)*60</f>
        <v>#REF!</v>
      </c>
      <c r="Q115" s="14" t="e">
        <f t="shared" si="61"/>
        <v>#REF!</v>
      </c>
      <c r="S115" s="22">
        <f t="shared" ref="S115:S120" si="68">(B115/$I$4)*60-240+11</f>
        <v>-57.100000000000023</v>
      </c>
      <c r="T115" s="22">
        <f t="shared" si="62"/>
        <v>-9.0930232558139608</v>
      </c>
      <c r="U115" s="22">
        <f t="shared" si="63"/>
        <v>-19.521739130434781</v>
      </c>
      <c r="V115" s="43"/>
    </row>
    <row r="116" spans="1:22" x14ac:dyDescent="0.25">
      <c r="A116" s="1">
        <v>103</v>
      </c>
      <c r="B116" s="39">
        <v>116.7</v>
      </c>
      <c r="D116" t="s">
        <v>134</v>
      </c>
      <c r="E116" t="s">
        <v>49</v>
      </c>
      <c r="F116" t="s">
        <v>78</v>
      </c>
      <c r="H116" s="32">
        <f t="shared" si="64"/>
        <v>87.2</v>
      </c>
      <c r="I116" s="21" t="str">
        <f t="shared" si="65"/>
        <v>15:16</v>
      </c>
      <c r="J116" s="21" t="str">
        <f t="shared" si="66"/>
        <v>15:03</v>
      </c>
      <c r="K116" s="21" t="str">
        <f t="shared" si="67"/>
        <v>14:53</v>
      </c>
      <c r="L116" s="13" t="e">
        <f>(#REF!/$I$4)*60</f>
        <v>#REF!</v>
      </c>
      <c r="M116" s="14" t="e">
        <f t="shared" ref="M116:M118" si="69">(L116+$M$14)-240</f>
        <v>#REF!</v>
      </c>
      <c r="N116" s="17" t="e">
        <f>(#REF!/$J$4)*60</f>
        <v>#REF!</v>
      </c>
      <c r="O116" s="14" t="e">
        <f t="shared" si="54"/>
        <v>#REF!</v>
      </c>
      <c r="P116" s="19" t="e">
        <f>(#REF!/$K$4)*60</f>
        <v>#REF!</v>
      </c>
      <c r="Q116" s="14" t="e">
        <f t="shared" si="61"/>
        <v>#REF!</v>
      </c>
      <c r="S116" s="22">
        <f t="shared" si="68"/>
        <v>-53.949999999999989</v>
      </c>
      <c r="T116" s="22">
        <f t="shared" si="62"/>
        <v>-6.16279069767441</v>
      </c>
      <c r="U116" s="22">
        <f t="shared" si="63"/>
        <v>-16.782608695652158</v>
      </c>
      <c r="V116" s="43"/>
    </row>
    <row r="117" spans="1:22" x14ac:dyDescent="0.25">
      <c r="A117" s="1">
        <v>104</v>
      </c>
      <c r="B117" s="39">
        <v>118</v>
      </c>
      <c r="E117" t="s">
        <v>3</v>
      </c>
      <c r="F117" t="s">
        <v>79</v>
      </c>
      <c r="H117" s="32">
        <f t="shared" si="64"/>
        <v>85.9</v>
      </c>
      <c r="I117" s="21" t="str">
        <f t="shared" si="65"/>
        <v>15:18</v>
      </c>
      <c r="J117" s="21" t="str">
        <f t="shared" si="66"/>
        <v>15:05</v>
      </c>
      <c r="K117" s="21" t="str">
        <f t="shared" si="67"/>
        <v>14:54</v>
      </c>
      <c r="L117" s="13" t="e">
        <f>(#REF!/$I$4)*60</f>
        <v>#REF!</v>
      </c>
      <c r="M117" s="14" t="e">
        <f t="shared" si="69"/>
        <v>#REF!</v>
      </c>
      <c r="N117" s="17" t="e">
        <f>(#REF!/$J$4)*60</f>
        <v>#REF!</v>
      </c>
      <c r="O117" s="14" t="e">
        <f t="shared" si="54"/>
        <v>#REF!</v>
      </c>
      <c r="P117" s="19" t="e">
        <f>(#REF!/$K$4)*60</f>
        <v>#REF!</v>
      </c>
      <c r="Q117" s="14" t="e">
        <f t="shared" si="61"/>
        <v>#REF!</v>
      </c>
      <c r="S117" s="22">
        <f t="shared" si="68"/>
        <v>-52</v>
      </c>
      <c r="T117" s="22">
        <f t="shared" si="62"/>
        <v>-4.3488372093023315</v>
      </c>
      <c r="U117" s="22">
        <f t="shared" si="63"/>
        <v>-15.086956521739125</v>
      </c>
      <c r="V117" s="43"/>
    </row>
    <row r="118" spans="1:22" x14ac:dyDescent="0.25">
      <c r="A118" s="1">
        <v>105</v>
      </c>
      <c r="B118" s="39">
        <v>118.1</v>
      </c>
      <c r="E118" t="s">
        <v>49</v>
      </c>
      <c r="F118" t="s">
        <v>79</v>
      </c>
      <c r="H118" s="32">
        <f t="shared" si="64"/>
        <v>85.800000000000011</v>
      </c>
      <c r="I118" s="21" t="str">
        <f t="shared" si="65"/>
        <v>15:18</v>
      </c>
      <c r="J118" s="21" t="str">
        <f t="shared" si="66"/>
        <v>15:05</v>
      </c>
      <c r="K118" s="21" t="str">
        <f t="shared" si="67"/>
        <v>14:55</v>
      </c>
      <c r="L118" s="13" t="e">
        <f>(#REF!/$I$4)*60</f>
        <v>#REF!</v>
      </c>
      <c r="M118" s="14" t="e">
        <f t="shared" si="69"/>
        <v>#REF!</v>
      </c>
      <c r="N118" s="17" t="e">
        <f>(#REF!/$J$4)*60</f>
        <v>#REF!</v>
      </c>
      <c r="O118" s="14" t="e">
        <f t="shared" si="54"/>
        <v>#REF!</v>
      </c>
      <c r="P118" s="19" t="e">
        <f>(#REF!/$K$4)*60</f>
        <v>#REF!</v>
      </c>
      <c r="Q118" s="14" t="e">
        <f t="shared" si="61"/>
        <v>#REF!</v>
      </c>
      <c r="S118" s="22">
        <f t="shared" si="68"/>
        <v>-51.850000000000023</v>
      </c>
      <c r="T118" s="22">
        <f t="shared" si="62"/>
        <v>-4.2093023255814046</v>
      </c>
      <c r="U118" s="22">
        <f t="shared" si="63"/>
        <v>-14.956521739130437</v>
      </c>
      <c r="V118" s="43"/>
    </row>
    <row r="119" spans="1:22" x14ac:dyDescent="0.25">
      <c r="A119" s="1">
        <v>106</v>
      </c>
      <c r="B119" s="39">
        <v>118.4</v>
      </c>
      <c r="E119" t="s">
        <v>49</v>
      </c>
      <c r="F119" t="s">
        <v>79</v>
      </c>
      <c r="H119" s="32">
        <f t="shared" si="64"/>
        <v>85.5</v>
      </c>
      <c r="I119" s="21" t="str">
        <f t="shared" si="65"/>
        <v>15:18</v>
      </c>
      <c r="J119" s="21" t="str">
        <f t="shared" si="66"/>
        <v>15:06</v>
      </c>
      <c r="K119" s="21" t="str">
        <f t="shared" si="67"/>
        <v>14:55</v>
      </c>
      <c r="L119" s="13"/>
      <c r="M119" s="14"/>
      <c r="N119" s="17"/>
      <c r="O119" s="14"/>
      <c r="P119" s="19"/>
      <c r="Q119" s="14"/>
      <c r="S119" s="22">
        <f t="shared" si="68"/>
        <v>-51.400000000000006</v>
      </c>
      <c r="T119" s="22">
        <f t="shared" si="62"/>
        <v>-3.7906976744185954</v>
      </c>
      <c r="U119" s="22">
        <f t="shared" si="63"/>
        <v>-14.565217391304344</v>
      </c>
      <c r="V119" s="43"/>
    </row>
    <row r="120" spans="1:22" x14ac:dyDescent="0.25">
      <c r="A120" s="1">
        <v>107</v>
      </c>
      <c r="B120" s="39">
        <v>119</v>
      </c>
      <c r="E120" t="s">
        <v>49</v>
      </c>
      <c r="F120" t="s">
        <v>79</v>
      </c>
      <c r="H120" s="32">
        <f t="shared" si="64"/>
        <v>84.9</v>
      </c>
      <c r="I120" s="21" t="str">
        <f t="shared" si="65"/>
        <v>15:19</v>
      </c>
      <c r="J120" s="21" t="str">
        <f t="shared" si="66"/>
        <v>15:07</v>
      </c>
      <c r="K120" s="21" t="str">
        <f t="shared" si="67"/>
        <v>14:56</v>
      </c>
      <c r="L120" s="13" t="e">
        <f>(#REF!/$I$4)*60</f>
        <v>#REF!</v>
      </c>
      <c r="M120" s="14" t="e">
        <f t="shared" ref="M120" si="70">(L120+$M$14)-240</f>
        <v>#REF!</v>
      </c>
      <c r="N120" s="17" t="e">
        <f>(#REF!/$J$4)*60</f>
        <v>#REF!</v>
      </c>
      <c r="O120" s="14" t="e">
        <f t="shared" ref="O120" si="71">(N120+$M$14)-180</f>
        <v>#REF!</v>
      </c>
      <c r="P120" s="19" t="e">
        <f>(#REF!/$K$4)*60</f>
        <v>#REF!</v>
      </c>
      <c r="Q120" s="14" t="e">
        <f t="shared" ref="Q120" si="72">(P120+$M$14)-180</f>
        <v>#REF!</v>
      </c>
      <c r="S120" s="22">
        <f t="shared" si="68"/>
        <v>-50.5</v>
      </c>
      <c r="T120" s="22">
        <f t="shared" si="62"/>
        <v>-2.9534883720930338</v>
      </c>
      <c r="U120" s="22">
        <f t="shared" si="63"/>
        <v>-13.782608695652186</v>
      </c>
      <c r="V120" s="43"/>
    </row>
    <row r="121" spans="1:22" x14ac:dyDescent="0.25">
      <c r="A121" s="1">
        <v>108</v>
      </c>
      <c r="B121" s="39">
        <v>119.3</v>
      </c>
      <c r="E121" t="s">
        <v>3</v>
      </c>
      <c r="F121" t="s">
        <v>80</v>
      </c>
      <c r="H121" s="32">
        <f t="shared" si="64"/>
        <v>84.600000000000009</v>
      </c>
      <c r="I121" s="21" t="str">
        <f t="shared" si="65"/>
        <v>15:19</v>
      </c>
      <c r="J121" s="21" t="str">
        <f t="shared" si="66"/>
        <v>15:07</v>
      </c>
      <c r="K121" s="21" t="str">
        <f t="shared" si="67"/>
        <v>14:56</v>
      </c>
      <c r="L121" s="13" t="e">
        <f>(#REF!/$I$4)*60</f>
        <v>#REF!</v>
      </c>
      <c r="M121" s="14" t="e">
        <f t="shared" si="48"/>
        <v>#REF!</v>
      </c>
      <c r="N121" s="17" t="e">
        <f>(#REF!/$J$4)*60</f>
        <v>#REF!</v>
      </c>
      <c r="O121" s="14" t="e">
        <f t="shared" ref="O121:O163" si="73">(N121+$M$14)-180</f>
        <v>#REF!</v>
      </c>
      <c r="P121" s="19" t="e">
        <f>(#REF!/$K$4)*60</f>
        <v>#REF!</v>
      </c>
      <c r="Q121" s="14" t="e">
        <f t="shared" ref="Q121:Q169" si="74">(P121+$M$14)-180</f>
        <v>#REF!</v>
      </c>
      <c r="S121" s="22">
        <f t="shared" ref="S121:S136" si="75">(B121/$I$4)*60-180+11</f>
        <v>9.9499999999999886</v>
      </c>
      <c r="T121" s="22">
        <f t="shared" ref="T121:T136" si="76">(B121/$J$4)*60-180+11</f>
        <v>-2.5348837209302246</v>
      </c>
      <c r="U121" s="22">
        <f t="shared" ref="U121:U136" si="77">(B121/$K$4)*60-180+11</f>
        <v>-13.391304347826093</v>
      </c>
      <c r="V121" s="40"/>
    </row>
    <row r="122" spans="1:22" x14ac:dyDescent="0.25">
      <c r="A122" s="1">
        <v>109</v>
      </c>
      <c r="B122" s="39">
        <v>119.5</v>
      </c>
      <c r="D122" t="s">
        <v>28</v>
      </c>
      <c r="E122" t="s">
        <v>3</v>
      </c>
      <c r="F122" t="s">
        <v>81</v>
      </c>
      <c r="H122" s="32">
        <f t="shared" si="64"/>
        <v>84.4</v>
      </c>
      <c r="I122" s="21" t="str">
        <f t="shared" si="65"/>
        <v>15:20</v>
      </c>
      <c r="J122" s="21" t="str">
        <f t="shared" si="66"/>
        <v>15:07</v>
      </c>
      <c r="K122" s="21" t="str">
        <f t="shared" si="67"/>
        <v>14:56</v>
      </c>
      <c r="L122" s="13"/>
      <c r="M122" s="14"/>
      <c r="N122" s="17"/>
      <c r="O122" s="14"/>
      <c r="P122" s="19"/>
      <c r="Q122" s="14"/>
      <c r="S122" s="22">
        <f t="shared" si="75"/>
        <v>10.25</v>
      </c>
      <c r="T122" s="22">
        <f t="shared" si="76"/>
        <v>-2.2558139534883708</v>
      </c>
      <c r="U122" s="22">
        <f t="shared" si="77"/>
        <v>-13.130434782608688</v>
      </c>
      <c r="V122" s="40"/>
    </row>
    <row r="123" spans="1:22" ht="18.75" x14ac:dyDescent="0.3">
      <c r="A123" s="1">
        <v>110</v>
      </c>
      <c r="B123" s="39"/>
      <c r="C123" s="24">
        <v>6</v>
      </c>
      <c r="D123" s="25" t="s">
        <v>81</v>
      </c>
      <c r="E123" s="26" t="s">
        <v>98</v>
      </c>
      <c r="F123" s="26"/>
      <c r="G123" s="26"/>
      <c r="H123" s="32"/>
      <c r="I123" s="21"/>
      <c r="J123" s="21"/>
      <c r="K123" s="21"/>
      <c r="L123" s="13">
        <f>(C123/$I$4)*60</f>
        <v>9</v>
      </c>
      <c r="M123" s="14">
        <f t="shared" ref="M123" si="78">(L123+$M$14)-240</f>
        <v>-220</v>
      </c>
      <c r="N123" s="17">
        <f>(C123/$J$4)*60</f>
        <v>8.3720930232558146</v>
      </c>
      <c r="O123" s="14">
        <f t="shared" ref="O123" si="79">(N123+$M$14)-240</f>
        <v>-220.62790697674419</v>
      </c>
      <c r="P123" s="19">
        <f>(C123/$K$4)*60</f>
        <v>7.8260869565217392</v>
      </c>
      <c r="Q123" s="14">
        <f t="shared" ref="Q123" si="80">(P123+$M$14)-180</f>
        <v>-161.17391304347825</v>
      </c>
      <c r="S123" s="22">
        <f>(C123/$I$4)*60-240+11</f>
        <v>-220</v>
      </c>
      <c r="T123" s="22">
        <f>(C123/$J$4)*60-180+11</f>
        <v>-160.62790697674419</v>
      </c>
      <c r="U123" s="22">
        <f>(C123/$K$4)*60-180+11</f>
        <v>-161.17391304347825</v>
      </c>
      <c r="V123" s="40"/>
    </row>
    <row r="124" spans="1:22" x14ac:dyDescent="0.25">
      <c r="A124" s="1">
        <v>111</v>
      </c>
      <c r="B124" s="39">
        <v>120.5</v>
      </c>
      <c r="E124" t="s">
        <v>2</v>
      </c>
      <c r="F124" t="s">
        <v>82</v>
      </c>
      <c r="H124" s="32">
        <f t="shared" ref="H124:H168" si="81">$H$14-B124</f>
        <v>83.4</v>
      </c>
      <c r="I124" s="21" t="str">
        <f t="shared" ref="I124:I136" si="82">TEXT(((B124/$I$4)/24)+$I$14,"u:mm")</f>
        <v>15:21</v>
      </c>
      <c r="J124" s="21" t="str">
        <f t="shared" ref="J124:J136" si="83">TEXT(((B124/$J$4)/24)+$J$14,"u:mm")</f>
        <v>15:09</v>
      </c>
      <c r="K124" s="21" t="str">
        <f t="shared" ref="K124:K136" si="84">TEXT(((B124/$K$4)/24)+$K$14,"u:mm")</f>
        <v>14:58</v>
      </c>
      <c r="L124" s="13" t="e">
        <f>(#REF!/$I$4)*60</f>
        <v>#REF!</v>
      </c>
      <c r="M124" s="14" t="e">
        <f t="shared" si="48"/>
        <v>#REF!</v>
      </c>
      <c r="N124" s="17" t="e">
        <f>(#REF!/$J$4)*60</f>
        <v>#REF!</v>
      </c>
      <c r="O124" s="14" t="e">
        <f t="shared" si="73"/>
        <v>#REF!</v>
      </c>
      <c r="P124" s="19" t="e">
        <f>(#REF!/$K$4)*60</f>
        <v>#REF!</v>
      </c>
      <c r="Q124" s="14" t="e">
        <f t="shared" si="74"/>
        <v>#REF!</v>
      </c>
      <c r="S124" s="22">
        <f t="shared" si="75"/>
        <v>11.75</v>
      </c>
      <c r="T124" s="22">
        <f t="shared" si="76"/>
        <v>-0.86046511627907307</v>
      </c>
      <c r="U124" s="22">
        <f t="shared" si="77"/>
        <v>-11.826086956521749</v>
      </c>
      <c r="V124" s="43"/>
    </row>
    <row r="125" spans="1:22" x14ac:dyDescent="0.25">
      <c r="A125" s="1">
        <v>112</v>
      </c>
      <c r="B125" s="39">
        <v>120.6</v>
      </c>
      <c r="E125" t="s">
        <v>49</v>
      </c>
      <c r="F125" t="s">
        <v>182</v>
      </c>
      <c r="H125" s="32">
        <f t="shared" si="81"/>
        <v>83.300000000000011</v>
      </c>
      <c r="I125" s="21" t="str">
        <f t="shared" si="82"/>
        <v>15:21</v>
      </c>
      <c r="J125" s="21" t="str">
        <f t="shared" si="83"/>
        <v>15:09</v>
      </c>
      <c r="K125" s="21" t="str">
        <f t="shared" si="84"/>
        <v>14:58</v>
      </c>
      <c r="L125" s="13"/>
      <c r="M125" s="14"/>
      <c r="N125" s="17"/>
      <c r="O125" s="14"/>
      <c r="P125" s="19"/>
      <c r="Q125" s="14"/>
      <c r="S125" s="22"/>
      <c r="T125" s="22">
        <f t="shared" si="76"/>
        <v>-0.72093023255814614</v>
      </c>
      <c r="U125" s="22">
        <f t="shared" si="77"/>
        <v>-11.695652173913061</v>
      </c>
      <c r="V125" s="43"/>
    </row>
    <row r="126" spans="1:22" s="47" customFormat="1" x14ac:dyDescent="0.25">
      <c r="A126" s="93">
        <v>113</v>
      </c>
      <c r="B126" s="39">
        <v>120.9</v>
      </c>
      <c r="C126" s="93"/>
      <c r="E126" s="47" t="s">
        <v>49</v>
      </c>
      <c r="F126" s="47" t="s">
        <v>272</v>
      </c>
      <c r="H126" s="32">
        <f t="shared" si="81"/>
        <v>83</v>
      </c>
      <c r="I126" s="61" t="str">
        <f t="shared" si="82"/>
        <v>15:22</v>
      </c>
      <c r="J126" s="61" t="str">
        <f t="shared" si="83"/>
        <v>15:09</v>
      </c>
      <c r="K126" s="61" t="str">
        <f t="shared" si="84"/>
        <v>14:58</v>
      </c>
      <c r="L126" s="94"/>
      <c r="M126" s="95"/>
      <c r="N126" s="96"/>
      <c r="O126" s="95"/>
      <c r="P126" s="97"/>
      <c r="Q126" s="95"/>
      <c r="S126" s="98"/>
      <c r="T126" s="98">
        <f t="shared" si="76"/>
        <v>-0.30232558139533694</v>
      </c>
      <c r="U126" s="98">
        <f t="shared" si="77"/>
        <v>-11.304347826086939</v>
      </c>
      <c r="V126" s="99"/>
    </row>
    <row r="127" spans="1:22" x14ac:dyDescent="0.25">
      <c r="A127" s="1">
        <v>114</v>
      </c>
      <c r="B127" s="39">
        <v>121</v>
      </c>
      <c r="E127" t="s">
        <v>49</v>
      </c>
      <c r="F127" t="s">
        <v>183</v>
      </c>
      <c r="H127" s="32">
        <f t="shared" si="81"/>
        <v>82.9</v>
      </c>
      <c r="I127" s="21" t="str">
        <f t="shared" si="82"/>
        <v>15:22</v>
      </c>
      <c r="J127" s="21" t="str">
        <f t="shared" si="83"/>
        <v>15:09</v>
      </c>
      <c r="K127" s="21" t="str">
        <f t="shared" si="84"/>
        <v>14:58</v>
      </c>
      <c r="L127" s="13"/>
      <c r="M127" s="14"/>
      <c r="N127" s="17"/>
      <c r="O127" s="14"/>
      <c r="P127" s="19"/>
      <c r="Q127" s="14"/>
      <c r="S127" s="22"/>
      <c r="T127" s="22">
        <f t="shared" si="76"/>
        <v>-0.16279069767441001</v>
      </c>
      <c r="U127" s="22">
        <f t="shared" si="77"/>
        <v>-11.173913043478251</v>
      </c>
      <c r="V127" s="43"/>
    </row>
    <row r="128" spans="1:22" x14ac:dyDescent="0.25">
      <c r="A128" s="1">
        <v>115</v>
      </c>
      <c r="B128" s="39">
        <v>121.4</v>
      </c>
      <c r="E128" t="s">
        <v>49</v>
      </c>
      <c r="F128" t="s">
        <v>183</v>
      </c>
      <c r="H128" s="32">
        <f t="shared" si="81"/>
        <v>82.5</v>
      </c>
      <c r="I128" s="21" t="str">
        <f t="shared" si="82"/>
        <v>15:23</v>
      </c>
      <c r="J128" s="21" t="str">
        <f t="shared" si="83"/>
        <v>15:10</v>
      </c>
      <c r="K128" s="21" t="str">
        <f t="shared" si="84"/>
        <v>14:59</v>
      </c>
      <c r="L128" s="13"/>
      <c r="M128" s="14"/>
      <c r="N128" s="17"/>
      <c r="O128" s="14"/>
      <c r="P128" s="19"/>
      <c r="Q128" s="14"/>
      <c r="S128" s="22"/>
      <c r="T128" s="22">
        <f t="shared" si="76"/>
        <v>0.39534883720932612</v>
      </c>
      <c r="U128" s="22">
        <f t="shared" si="77"/>
        <v>-10.65217391304347</v>
      </c>
      <c r="V128" s="43"/>
    </row>
    <row r="129" spans="1:22" x14ac:dyDescent="0.25">
      <c r="A129" s="1">
        <v>116</v>
      </c>
      <c r="B129" s="84">
        <v>121.6</v>
      </c>
      <c r="E129" t="s">
        <v>3</v>
      </c>
      <c r="F129" t="s">
        <v>128</v>
      </c>
      <c r="G129" s="23" t="s">
        <v>122</v>
      </c>
      <c r="H129" s="32">
        <f t="shared" si="81"/>
        <v>82.300000000000011</v>
      </c>
      <c r="I129" s="21" t="str">
        <f t="shared" si="82"/>
        <v>15:23</v>
      </c>
      <c r="J129" s="21" t="str">
        <f t="shared" si="83"/>
        <v>15:10</v>
      </c>
      <c r="K129" s="21" t="str">
        <f t="shared" si="84"/>
        <v>14:59</v>
      </c>
      <c r="L129" s="13" t="e">
        <f>(#REF!/$I$4)*60</f>
        <v>#REF!</v>
      </c>
      <c r="M129" s="14" t="e">
        <f t="shared" si="48"/>
        <v>#REF!</v>
      </c>
      <c r="N129" s="17" t="e">
        <f>(#REF!/$J$4)*60</f>
        <v>#REF!</v>
      </c>
      <c r="O129" s="14" t="e">
        <f t="shared" si="73"/>
        <v>#REF!</v>
      </c>
      <c r="P129" s="19" t="e">
        <f>(#REF!/$K$4)*60</f>
        <v>#REF!</v>
      </c>
      <c r="Q129" s="14" t="e">
        <f t="shared" si="74"/>
        <v>#REF!</v>
      </c>
      <c r="S129" s="22">
        <f t="shared" si="75"/>
        <v>13.400000000000006</v>
      </c>
      <c r="T129" s="22">
        <f t="shared" si="76"/>
        <v>0.67441860465115155</v>
      </c>
      <c r="U129" s="22">
        <f t="shared" si="77"/>
        <v>-10.391304347826093</v>
      </c>
      <c r="V129" s="42"/>
    </row>
    <row r="130" spans="1:22" x14ac:dyDescent="0.25">
      <c r="A130" s="1">
        <v>117</v>
      </c>
      <c r="B130" s="39">
        <v>122.4</v>
      </c>
      <c r="E130" t="s">
        <v>2</v>
      </c>
      <c r="F130" t="s">
        <v>68</v>
      </c>
      <c r="H130" s="32">
        <f t="shared" si="81"/>
        <v>81.5</v>
      </c>
      <c r="I130" s="21" t="str">
        <f t="shared" si="82"/>
        <v>15:24</v>
      </c>
      <c r="J130" s="21" t="str">
        <f t="shared" si="83"/>
        <v>15:11</v>
      </c>
      <c r="K130" s="21" t="str">
        <f t="shared" si="84"/>
        <v>15:00</v>
      </c>
      <c r="L130" s="13" t="e">
        <f>(#REF!/$I$4)*60</f>
        <v>#REF!</v>
      </c>
      <c r="M130" s="14" t="e">
        <f t="shared" si="48"/>
        <v>#REF!</v>
      </c>
      <c r="N130" s="17" t="e">
        <f>(#REF!/$J$4)*60</f>
        <v>#REF!</v>
      </c>
      <c r="O130" s="14" t="e">
        <f t="shared" si="73"/>
        <v>#REF!</v>
      </c>
      <c r="P130" s="19" t="e">
        <f>(#REF!/$K$4)*60</f>
        <v>#REF!</v>
      </c>
      <c r="Q130" s="14" t="e">
        <f t="shared" si="74"/>
        <v>#REF!</v>
      </c>
      <c r="S130" s="22">
        <f t="shared" si="75"/>
        <v>14.599999999999994</v>
      </c>
      <c r="T130" s="22">
        <f t="shared" si="76"/>
        <v>1.7906976744186238</v>
      </c>
      <c r="U130" s="22">
        <f t="shared" si="77"/>
        <v>-9.347826086956502</v>
      </c>
      <c r="V130" s="43"/>
    </row>
    <row r="131" spans="1:22" x14ac:dyDescent="0.25">
      <c r="A131" s="1">
        <v>118</v>
      </c>
      <c r="B131" s="39">
        <v>122.9</v>
      </c>
      <c r="E131" t="s">
        <v>3</v>
      </c>
      <c r="F131" t="s">
        <v>124</v>
      </c>
      <c r="H131" s="32">
        <f t="shared" si="81"/>
        <v>81</v>
      </c>
      <c r="I131" s="21" t="str">
        <f t="shared" si="82"/>
        <v>15:25</v>
      </c>
      <c r="J131" s="21" t="str">
        <f t="shared" si="83"/>
        <v>15:12</v>
      </c>
      <c r="K131" s="21" t="str">
        <f t="shared" si="84"/>
        <v>15:01</v>
      </c>
      <c r="L131" s="13" t="e">
        <f>(#REF!/$I$4)*60</f>
        <v>#REF!</v>
      </c>
      <c r="M131" s="14" t="e">
        <f>(L131+$M$14)-180</f>
        <v>#REF!</v>
      </c>
      <c r="N131" s="17" t="e">
        <f>(#REF!/$J$4)*60</f>
        <v>#REF!</v>
      </c>
      <c r="O131" s="14" t="e">
        <f t="shared" si="73"/>
        <v>#REF!</v>
      </c>
      <c r="P131" s="19" t="e">
        <f>(#REF!/$K$4)*60</f>
        <v>#REF!</v>
      </c>
      <c r="Q131" s="14" t="e">
        <f t="shared" si="74"/>
        <v>#REF!</v>
      </c>
      <c r="S131" s="22">
        <f t="shared" si="75"/>
        <v>15.350000000000023</v>
      </c>
      <c r="T131" s="22">
        <f t="shared" si="76"/>
        <v>2.4883720930232585</v>
      </c>
      <c r="U131" s="22">
        <f t="shared" si="77"/>
        <v>-8.6956521739130324</v>
      </c>
      <c r="V131" s="43"/>
    </row>
    <row r="132" spans="1:22" x14ac:dyDescent="0.25">
      <c r="A132" s="1">
        <v>119</v>
      </c>
      <c r="B132" s="39">
        <v>123.3</v>
      </c>
      <c r="E132" t="s">
        <v>2</v>
      </c>
      <c r="F132" t="s">
        <v>62</v>
      </c>
      <c r="G132" t="s">
        <v>123</v>
      </c>
      <c r="H132" s="32">
        <f t="shared" si="81"/>
        <v>80.600000000000009</v>
      </c>
      <c r="I132" s="21" t="str">
        <f t="shared" si="82"/>
        <v>15:25</v>
      </c>
      <c r="J132" s="21" t="str">
        <f t="shared" si="83"/>
        <v>15:13</v>
      </c>
      <c r="K132" s="21" t="str">
        <f t="shared" si="84"/>
        <v>15:01</v>
      </c>
      <c r="L132" s="13" t="e">
        <f>(#REF!/$I$4)*60</f>
        <v>#REF!</v>
      </c>
      <c r="M132" s="14" t="e">
        <f t="shared" si="48"/>
        <v>#REF!</v>
      </c>
      <c r="N132" s="17" t="e">
        <f>(#REF!/$J$4)*60</f>
        <v>#REF!</v>
      </c>
      <c r="O132" s="14" t="e">
        <f t="shared" si="73"/>
        <v>#REF!</v>
      </c>
      <c r="P132" s="19" t="e">
        <f>(#REF!/$K$4)*60</f>
        <v>#REF!</v>
      </c>
      <c r="Q132" s="14" t="e">
        <f t="shared" si="74"/>
        <v>#REF!</v>
      </c>
      <c r="S132" s="22">
        <f t="shared" si="75"/>
        <v>15.949999999999989</v>
      </c>
      <c r="T132" s="22">
        <f t="shared" si="76"/>
        <v>3.0465116279069946</v>
      </c>
      <c r="U132" s="22">
        <f t="shared" si="77"/>
        <v>-8.173913043478251</v>
      </c>
      <c r="V132" s="43"/>
    </row>
    <row r="133" spans="1:22" x14ac:dyDescent="0.25">
      <c r="A133" s="1">
        <v>120</v>
      </c>
      <c r="B133" s="39">
        <v>123.5</v>
      </c>
      <c r="E133" t="s">
        <v>2</v>
      </c>
      <c r="F133" t="s">
        <v>63</v>
      </c>
      <c r="H133" s="32">
        <f t="shared" si="81"/>
        <v>80.400000000000006</v>
      </c>
      <c r="I133" s="21" t="str">
        <f t="shared" si="82"/>
        <v>15:26</v>
      </c>
      <c r="J133" s="21" t="str">
        <f t="shared" si="83"/>
        <v>15:13</v>
      </c>
      <c r="K133" s="21" t="str">
        <f t="shared" si="84"/>
        <v>15:02</v>
      </c>
      <c r="L133" s="13" t="e">
        <f>(#REF!/$I$4)*60</f>
        <v>#REF!</v>
      </c>
      <c r="M133" s="14" t="e">
        <f t="shared" si="48"/>
        <v>#REF!</v>
      </c>
      <c r="N133" s="17" t="e">
        <f>(#REF!/$J$4)*60</f>
        <v>#REF!</v>
      </c>
      <c r="O133" s="14" t="e">
        <f t="shared" si="73"/>
        <v>#REF!</v>
      </c>
      <c r="P133" s="19" t="e">
        <f>(#REF!/$K$4)*60</f>
        <v>#REF!</v>
      </c>
      <c r="Q133" s="14" t="e">
        <f t="shared" si="74"/>
        <v>#REF!</v>
      </c>
      <c r="S133" s="22">
        <f t="shared" si="75"/>
        <v>16.25</v>
      </c>
      <c r="T133" s="22">
        <f t="shared" si="76"/>
        <v>3.3255813953488484</v>
      </c>
      <c r="U133" s="22">
        <f t="shared" si="77"/>
        <v>-7.9130434782608745</v>
      </c>
      <c r="V133" s="43"/>
    </row>
    <row r="134" spans="1:22" x14ac:dyDescent="0.25">
      <c r="A134" s="1">
        <v>121</v>
      </c>
      <c r="B134" s="39">
        <v>123.8</v>
      </c>
      <c r="E134" t="s">
        <v>3</v>
      </c>
      <c r="F134" t="s">
        <v>116</v>
      </c>
      <c r="H134" s="32">
        <f t="shared" si="81"/>
        <v>80.100000000000009</v>
      </c>
      <c r="I134" s="21" t="str">
        <f t="shared" si="82"/>
        <v>15:26</v>
      </c>
      <c r="J134" s="21" t="str">
        <f t="shared" si="83"/>
        <v>15:13</v>
      </c>
      <c r="K134" s="21" t="str">
        <f t="shared" si="84"/>
        <v>15:02</v>
      </c>
      <c r="L134" s="13"/>
      <c r="M134" s="14"/>
      <c r="N134" s="17"/>
      <c r="O134" s="14"/>
      <c r="P134" s="19"/>
      <c r="Q134" s="14"/>
      <c r="S134" s="22">
        <f t="shared" si="75"/>
        <v>16.699999999999989</v>
      </c>
      <c r="T134" s="22">
        <f t="shared" si="76"/>
        <v>3.7441860465116292</v>
      </c>
      <c r="U134" s="22">
        <f t="shared" si="77"/>
        <v>-7.5217391304348098</v>
      </c>
      <c r="V134" s="43"/>
    </row>
    <row r="135" spans="1:22" x14ac:dyDescent="0.25">
      <c r="A135" s="1">
        <v>122</v>
      </c>
      <c r="B135" s="39">
        <v>123.9</v>
      </c>
      <c r="E135" t="s">
        <v>3</v>
      </c>
      <c r="F135" t="s">
        <v>64</v>
      </c>
      <c r="H135" s="32">
        <f t="shared" si="81"/>
        <v>80</v>
      </c>
      <c r="I135" s="21" t="str">
        <f t="shared" si="82"/>
        <v>15:26</v>
      </c>
      <c r="J135" s="21" t="str">
        <f t="shared" si="83"/>
        <v>15:13</v>
      </c>
      <c r="K135" s="21" t="str">
        <f t="shared" si="84"/>
        <v>15:02</v>
      </c>
      <c r="L135" s="13" t="e">
        <f>(#REF!/$I$4)*60</f>
        <v>#REF!</v>
      </c>
      <c r="M135" s="14" t="e">
        <f t="shared" si="48"/>
        <v>#REF!</v>
      </c>
      <c r="N135" s="17" t="e">
        <f>(#REF!/$J$4)*60</f>
        <v>#REF!</v>
      </c>
      <c r="O135" s="14" t="e">
        <f t="shared" si="73"/>
        <v>#REF!</v>
      </c>
      <c r="P135" s="19" t="e">
        <f>(#REF!/$K$4)*60</f>
        <v>#REF!</v>
      </c>
      <c r="Q135" s="14" t="e">
        <f t="shared" si="74"/>
        <v>#REF!</v>
      </c>
      <c r="S135" s="22">
        <f t="shared" si="75"/>
        <v>16.850000000000023</v>
      </c>
      <c r="T135" s="22">
        <f t="shared" si="76"/>
        <v>3.8837209302325562</v>
      </c>
      <c r="U135" s="22">
        <f t="shared" si="77"/>
        <v>-7.3913043478260931</v>
      </c>
      <c r="V135" s="43"/>
    </row>
    <row r="136" spans="1:22" x14ac:dyDescent="0.25">
      <c r="A136" s="1">
        <v>123</v>
      </c>
      <c r="B136" s="39">
        <v>124.2</v>
      </c>
      <c r="E136" t="s">
        <v>2</v>
      </c>
      <c r="F136" t="s">
        <v>65</v>
      </c>
      <c r="H136" s="32">
        <f t="shared" si="81"/>
        <v>79.7</v>
      </c>
      <c r="I136" s="21" t="str">
        <f t="shared" si="82"/>
        <v>15:27</v>
      </c>
      <c r="J136" s="21" t="str">
        <f t="shared" si="83"/>
        <v>15:14</v>
      </c>
      <c r="K136" s="21" t="str">
        <f t="shared" si="84"/>
        <v>15:03</v>
      </c>
      <c r="L136" s="13" t="e">
        <f>(#REF!/$I$4)*60</f>
        <v>#REF!</v>
      </c>
      <c r="M136" s="14" t="e">
        <f t="shared" si="48"/>
        <v>#REF!</v>
      </c>
      <c r="N136" s="17" t="e">
        <f>(#REF!/$J$4)*60</f>
        <v>#REF!</v>
      </c>
      <c r="O136" s="14" t="e">
        <f t="shared" si="73"/>
        <v>#REF!</v>
      </c>
      <c r="P136" s="19" t="e">
        <f>(#REF!/$K$4)*60</f>
        <v>#REF!</v>
      </c>
      <c r="Q136" s="14" t="e">
        <f t="shared" si="74"/>
        <v>#REF!</v>
      </c>
      <c r="S136" s="22">
        <f t="shared" si="75"/>
        <v>17.300000000000011</v>
      </c>
      <c r="T136" s="22">
        <f t="shared" si="76"/>
        <v>4.3023255813953369</v>
      </c>
      <c r="U136" s="22">
        <f t="shared" si="77"/>
        <v>-7</v>
      </c>
      <c r="V136" s="43"/>
    </row>
    <row r="137" spans="1:22" ht="18.75" x14ac:dyDescent="0.3">
      <c r="A137" s="1">
        <v>124</v>
      </c>
      <c r="B137" s="39"/>
      <c r="C137" s="24">
        <v>7</v>
      </c>
      <c r="D137" s="25" t="s">
        <v>29</v>
      </c>
      <c r="E137" s="26" t="s">
        <v>207</v>
      </c>
      <c r="F137" s="26"/>
      <c r="G137" s="26" t="s">
        <v>27</v>
      </c>
      <c r="H137" s="32"/>
      <c r="I137" s="21"/>
      <c r="J137" s="21"/>
      <c r="K137" s="21"/>
      <c r="L137" s="13">
        <f>(C137/$I$4)*60</f>
        <v>10.5</v>
      </c>
      <c r="M137" s="14">
        <f t="shared" si="48"/>
        <v>-158.5</v>
      </c>
      <c r="N137" s="17">
        <f>(C137/$J$4)*60</f>
        <v>9.7674418604651176</v>
      </c>
      <c r="O137" s="14">
        <f t="shared" si="73"/>
        <v>-159.23255813953489</v>
      </c>
      <c r="P137" s="19">
        <f>(C137/$K$4)*60</f>
        <v>9.1304347826086953</v>
      </c>
      <c r="Q137" s="14">
        <f t="shared" si="74"/>
        <v>-159.86956521739131</v>
      </c>
      <c r="S137" s="22">
        <f>(C137/$I$4)*60-180+11</f>
        <v>-158.5</v>
      </c>
      <c r="T137" s="22">
        <f>(C137/$J$4)*60-180+11</f>
        <v>-159.23255813953489</v>
      </c>
      <c r="U137" s="22">
        <f>(C137/$K$4)*60-180+11</f>
        <v>-159.86956521739131</v>
      </c>
      <c r="V137" s="40"/>
    </row>
    <row r="138" spans="1:22" x14ac:dyDescent="0.25">
      <c r="A138" s="1">
        <v>125</v>
      </c>
      <c r="B138" s="39">
        <v>124.9</v>
      </c>
      <c r="E138" t="s">
        <v>3</v>
      </c>
      <c r="F138" t="s">
        <v>184</v>
      </c>
      <c r="H138" s="32">
        <f t="shared" si="81"/>
        <v>79</v>
      </c>
      <c r="I138" s="21" t="str">
        <f t="shared" ref="I138:I149" si="85">TEXT(((B138/$I$4)/24)+$I$14,"u:mm")</f>
        <v>15:28</v>
      </c>
      <c r="J138" s="21" t="str">
        <f t="shared" ref="J138:J149" si="86">TEXT(((B138/$J$4)/24)+$J$14,"u:mm")</f>
        <v>15:15</v>
      </c>
      <c r="K138" s="21" t="str">
        <f t="shared" ref="K138:K149" si="87">TEXT(((B138/$K$4)/24)+$K$14,"u:mm")</f>
        <v>15:03</v>
      </c>
      <c r="L138" s="13" t="e">
        <f>(#REF!/$I$4)*60</f>
        <v>#REF!</v>
      </c>
      <c r="M138" s="14" t="e">
        <f t="shared" si="48"/>
        <v>#REF!</v>
      </c>
      <c r="N138" s="17" t="e">
        <f>(#REF!/$J$4)*60</f>
        <v>#REF!</v>
      </c>
      <c r="O138" s="14" t="e">
        <f t="shared" si="73"/>
        <v>#REF!</v>
      </c>
      <c r="P138" s="19" t="e">
        <f>(#REF!/$K$4)*60</f>
        <v>#REF!</v>
      </c>
      <c r="Q138" s="14" t="e">
        <f t="shared" si="74"/>
        <v>#REF!</v>
      </c>
      <c r="S138" s="22">
        <f t="shared" ref="S138:S149" si="88">(B138/$I$4)*60-180+11</f>
        <v>18.349999999999994</v>
      </c>
      <c r="T138" s="22">
        <f t="shared" ref="T138:T149" si="89">(B138/$J$4)*60-180+11</f>
        <v>5.2790697674418539</v>
      </c>
      <c r="U138" s="22">
        <f t="shared" ref="U138:U149" si="90">(B138/$K$4)*60-180+11</f>
        <v>-6.0869565217391255</v>
      </c>
      <c r="V138" s="43"/>
    </row>
    <row r="139" spans="1:22" x14ac:dyDescent="0.25">
      <c r="A139" s="1">
        <v>126</v>
      </c>
      <c r="B139" s="39">
        <v>125.3</v>
      </c>
      <c r="E139" t="s">
        <v>3</v>
      </c>
      <c r="F139" t="s">
        <v>185</v>
      </c>
      <c r="H139" s="32">
        <f t="shared" si="81"/>
        <v>78.600000000000009</v>
      </c>
      <c r="I139" s="21" t="str">
        <f t="shared" si="85"/>
        <v>15:28</v>
      </c>
      <c r="J139" s="21" t="str">
        <f t="shared" si="86"/>
        <v>15:15</v>
      </c>
      <c r="K139" s="21" t="str">
        <f t="shared" si="87"/>
        <v>15:04</v>
      </c>
      <c r="L139" s="13" t="e">
        <f>(#REF!/$I$4)*60</f>
        <v>#REF!</v>
      </c>
      <c r="M139" s="14" t="e">
        <f t="shared" si="48"/>
        <v>#REF!</v>
      </c>
      <c r="N139" s="17" t="e">
        <f>(#REF!/$J$4)*60</f>
        <v>#REF!</v>
      </c>
      <c r="O139" s="14" t="e">
        <f t="shared" si="73"/>
        <v>#REF!</v>
      </c>
      <c r="P139" s="19" t="e">
        <f>(#REF!/$K$4)*60</f>
        <v>#REF!</v>
      </c>
      <c r="Q139" s="14" t="e">
        <f t="shared" si="74"/>
        <v>#REF!</v>
      </c>
      <c r="S139" s="22">
        <f t="shared" si="88"/>
        <v>18.949999999999989</v>
      </c>
      <c r="T139" s="22">
        <f t="shared" si="89"/>
        <v>5.8372093023255616</v>
      </c>
      <c r="U139" s="22">
        <f t="shared" si="90"/>
        <v>-5.5652173913043441</v>
      </c>
      <c r="V139" s="43"/>
    </row>
    <row r="140" spans="1:22" x14ac:dyDescent="0.25">
      <c r="A140" s="1">
        <v>127</v>
      </c>
      <c r="B140" s="39">
        <v>125.4</v>
      </c>
      <c r="D140" t="s">
        <v>186</v>
      </c>
      <c r="E140" t="s">
        <v>2</v>
      </c>
      <c r="F140" t="s">
        <v>187</v>
      </c>
      <c r="H140" s="32">
        <f t="shared" si="81"/>
        <v>78.5</v>
      </c>
      <c r="I140" s="21" t="str">
        <f t="shared" si="85"/>
        <v>15:29</v>
      </c>
      <c r="J140" s="21" t="str">
        <f t="shared" si="86"/>
        <v>15:15</v>
      </c>
      <c r="K140" s="21" t="str">
        <f t="shared" si="87"/>
        <v>15:04</v>
      </c>
      <c r="L140" s="13" t="e">
        <f>(#REF!/$I$4)*60</f>
        <v>#REF!</v>
      </c>
      <c r="M140" s="14" t="e">
        <f t="shared" si="48"/>
        <v>#REF!</v>
      </c>
      <c r="N140" s="17" t="e">
        <f>(#REF!/$J$4)*60</f>
        <v>#REF!</v>
      </c>
      <c r="O140" s="14" t="e">
        <f t="shared" si="73"/>
        <v>#REF!</v>
      </c>
      <c r="P140" s="19" t="e">
        <f>(#REF!/$K$4)*60</f>
        <v>#REF!</v>
      </c>
      <c r="Q140" s="14" t="e">
        <f t="shared" si="74"/>
        <v>#REF!</v>
      </c>
      <c r="S140" s="22">
        <f t="shared" si="88"/>
        <v>19.100000000000023</v>
      </c>
      <c r="T140" s="22">
        <f t="shared" si="89"/>
        <v>5.9767441860465169</v>
      </c>
      <c r="U140" s="22">
        <f t="shared" si="90"/>
        <v>-5.4347826086956559</v>
      </c>
      <c r="V140" s="43"/>
    </row>
    <row r="141" spans="1:22" x14ac:dyDescent="0.25">
      <c r="A141" s="1">
        <v>128</v>
      </c>
      <c r="B141" s="39">
        <v>125.9</v>
      </c>
      <c r="E141" t="s">
        <v>49</v>
      </c>
      <c r="F141" t="s">
        <v>187</v>
      </c>
      <c r="H141" s="32">
        <f t="shared" si="81"/>
        <v>78</v>
      </c>
      <c r="I141" s="21" t="str">
        <f t="shared" si="85"/>
        <v>15:29</v>
      </c>
      <c r="J141" s="21" t="str">
        <f t="shared" si="86"/>
        <v>15:16</v>
      </c>
      <c r="K141" s="21" t="str">
        <f t="shared" si="87"/>
        <v>15:05</v>
      </c>
      <c r="L141" s="13" t="e">
        <f>(#REF!/$I$4)*60</f>
        <v>#REF!</v>
      </c>
      <c r="M141" s="14" t="e">
        <f t="shared" si="48"/>
        <v>#REF!</v>
      </c>
      <c r="N141" s="17" t="e">
        <f>(#REF!/$J$4)*60</f>
        <v>#REF!</v>
      </c>
      <c r="O141" s="14" t="e">
        <f t="shared" si="73"/>
        <v>#REF!</v>
      </c>
      <c r="P141" s="19" t="e">
        <f>(#REF!/$K$4)*60</f>
        <v>#REF!</v>
      </c>
      <c r="Q141" s="14" t="e">
        <f t="shared" si="74"/>
        <v>#REF!</v>
      </c>
      <c r="S141" s="22">
        <f t="shared" si="88"/>
        <v>19.849999999999994</v>
      </c>
      <c r="T141" s="22">
        <f t="shared" si="89"/>
        <v>6.67441860465118</v>
      </c>
      <c r="U141" s="22">
        <f t="shared" si="90"/>
        <v>-4.7826086956521578</v>
      </c>
      <c r="V141" s="43"/>
    </row>
    <row r="142" spans="1:22" x14ac:dyDescent="0.25">
      <c r="A142" s="1">
        <v>129</v>
      </c>
      <c r="B142" s="39">
        <v>126.3</v>
      </c>
      <c r="E142" t="s">
        <v>49</v>
      </c>
      <c r="F142" t="s">
        <v>188</v>
      </c>
      <c r="H142" s="32">
        <f t="shared" si="81"/>
        <v>77.600000000000009</v>
      </c>
      <c r="I142" s="21" t="str">
        <f t="shared" si="85"/>
        <v>15:30</v>
      </c>
      <c r="J142" s="21" t="str">
        <f t="shared" si="86"/>
        <v>15:17</v>
      </c>
      <c r="K142" s="21" t="str">
        <f t="shared" si="87"/>
        <v>15:05</v>
      </c>
      <c r="L142" s="13" t="e">
        <f>(#REF!/$I$4)*60</f>
        <v>#REF!</v>
      </c>
      <c r="M142" s="14" t="e">
        <f t="shared" si="48"/>
        <v>#REF!</v>
      </c>
      <c r="N142" s="17" t="e">
        <f>(#REF!/$J$4)*60</f>
        <v>#REF!</v>
      </c>
      <c r="O142" s="14" t="e">
        <f t="shared" si="73"/>
        <v>#REF!</v>
      </c>
      <c r="P142" s="19" t="e">
        <f>(#REF!/$K$4)*60</f>
        <v>#REF!</v>
      </c>
      <c r="Q142" s="14" t="e">
        <f t="shared" si="74"/>
        <v>#REF!</v>
      </c>
      <c r="S142" s="22">
        <f t="shared" si="88"/>
        <v>20.449999999999989</v>
      </c>
      <c r="T142" s="22">
        <f t="shared" si="89"/>
        <v>7.2325581395348593</v>
      </c>
      <c r="U142" s="22">
        <f t="shared" si="90"/>
        <v>-4.2608695652174049</v>
      </c>
      <c r="V142" s="43"/>
    </row>
    <row r="143" spans="1:22" x14ac:dyDescent="0.25">
      <c r="A143" s="1">
        <v>130</v>
      </c>
      <c r="B143" s="39">
        <v>127.1</v>
      </c>
      <c r="E143" t="s">
        <v>2</v>
      </c>
      <c r="F143" t="s">
        <v>189</v>
      </c>
      <c r="H143" s="32">
        <f t="shared" si="81"/>
        <v>76.800000000000011</v>
      </c>
      <c r="I143" s="21" t="str">
        <f t="shared" si="85"/>
        <v>15:31</v>
      </c>
      <c r="J143" s="21" t="str">
        <f t="shared" si="86"/>
        <v>15:18</v>
      </c>
      <c r="K143" s="21" t="str">
        <f t="shared" si="87"/>
        <v>15:06</v>
      </c>
      <c r="L143" s="13" t="e">
        <f>(#REF!/$I$4)*60</f>
        <v>#REF!</v>
      </c>
      <c r="M143" s="14" t="e">
        <f t="shared" si="48"/>
        <v>#REF!</v>
      </c>
      <c r="N143" s="17" t="e">
        <f>(#REF!/$J$4)*60</f>
        <v>#REF!</v>
      </c>
      <c r="O143" s="14" t="e">
        <f t="shared" si="73"/>
        <v>#REF!</v>
      </c>
      <c r="P143" s="19" t="e">
        <f>(#REF!/$K$4)*60</f>
        <v>#REF!</v>
      </c>
      <c r="Q143" s="14" t="e">
        <f t="shared" si="74"/>
        <v>#REF!</v>
      </c>
      <c r="S143" s="22">
        <f t="shared" si="88"/>
        <v>21.649999999999977</v>
      </c>
      <c r="T143" s="22">
        <f t="shared" si="89"/>
        <v>8.3488372093023031</v>
      </c>
      <c r="U143" s="22">
        <f t="shared" si="90"/>
        <v>-3.2173913043478422</v>
      </c>
      <c r="V143" s="43"/>
    </row>
    <row r="144" spans="1:22" x14ac:dyDescent="0.25">
      <c r="A144" s="1">
        <v>131</v>
      </c>
      <c r="B144" s="39">
        <v>128.30000000000001</v>
      </c>
      <c r="E144" t="s">
        <v>3</v>
      </c>
      <c r="F144" t="s">
        <v>189</v>
      </c>
      <c r="H144" s="32">
        <f t="shared" si="81"/>
        <v>75.599999999999994</v>
      </c>
      <c r="I144" s="21" t="str">
        <f t="shared" si="85"/>
        <v>15:33</v>
      </c>
      <c r="J144" s="21" t="str">
        <f t="shared" si="86"/>
        <v>15:20</v>
      </c>
      <c r="K144" s="21" t="str">
        <f t="shared" si="87"/>
        <v>15:08</v>
      </c>
      <c r="L144" s="13" t="e">
        <f>(#REF!/$I$4)*60</f>
        <v>#REF!</v>
      </c>
      <c r="M144" s="14" t="e">
        <f t="shared" si="48"/>
        <v>#REF!</v>
      </c>
      <c r="N144" s="17" t="e">
        <f>(#REF!/$J$4)*60</f>
        <v>#REF!</v>
      </c>
      <c r="O144" s="14" t="e">
        <f t="shared" si="73"/>
        <v>#REF!</v>
      </c>
      <c r="P144" s="19" t="e">
        <f>(#REF!/$K$4)*60</f>
        <v>#REF!</v>
      </c>
      <c r="Q144" s="14" t="e">
        <f t="shared" si="74"/>
        <v>#REF!</v>
      </c>
      <c r="S144" s="22">
        <f t="shared" si="88"/>
        <v>23.450000000000017</v>
      </c>
      <c r="T144" s="22">
        <f t="shared" si="89"/>
        <v>10.023255813953512</v>
      </c>
      <c r="U144" s="22">
        <f t="shared" si="90"/>
        <v>-1.6521739130434412</v>
      </c>
      <c r="V144" s="43"/>
    </row>
    <row r="145" spans="1:22" x14ac:dyDescent="0.25">
      <c r="A145" s="1">
        <v>132</v>
      </c>
      <c r="B145" s="39">
        <v>128.9</v>
      </c>
      <c r="D145" t="s">
        <v>190</v>
      </c>
      <c r="E145" t="s">
        <v>3</v>
      </c>
      <c r="F145" t="s">
        <v>60</v>
      </c>
      <c r="H145" s="32">
        <f t="shared" si="81"/>
        <v>75</v>
      </c>
      <c r="I145" s="21" t="str">
        <f t="shared" si="85"/>
        <v>15:34</v>
      </c>
      <c r="J145" s="21" t="str">
        <f t="shared" si="86"/>
        <v>15:20</v>
      </c>
      <c r="K145" s="21" t="str">
        <f t="shared" si="87"/>
        <v>15:09</v>
      </c>
      <c r="L145" s="13" t="e">
        <f>(#REF!/$I$4)*60</f>
        <v>#REF!</v>
      </c>
      <c r="M145" s="14" t="e">
        <f t="shared" si="48"/>
        <v>#REF!</v>
      </c>
      <c r="N145" s="17" t="e">
        <f>(#REF!/$J$4)*60</f>
        <v>#REF!</v>
      </c>
      <c r="O145" s="14" t="e">
        <f t="shared" si="73"/>
        <v>#REF!</v>
      </c>
      <c r="P145" s="19" t="e">
        <f>(#REF!/$K$4)*60</f>
        <v>#REF!</v>
      </c>
      <c r="Q145" s="14" t="e">
        <f t="shared" si="74"/>
        <v>#REF!</v>
      </c>
      <c r="S145" s="22">
        <f t="shared" si="88"/>
        <v>24.350000000000023</v>
      </c>
      <c r="T145" s="22">
        <f t="shared" si="89"/>
        <v>10.860465116279073</v>
      </c>
      <c r="U145" s="22">
        <f t="shared" si="90"/>
        <v>-0.86956521739128334</v>
      </c>
      <c r="V145" s="43"/>
    </row>
    <row r="146" spans="1:22" s="47" customFormat="1" x14ac:dyDescent="0.25">
      <c r="A146" s="93">
        <v>133</v>
      </c>
      <c r="B146" s="39">
        <v>131.1</v>
      </c>
      <c r="C146" s="93"/>
      <c r="D146" s="47" t="s">
        <v>24</v>
      </c>
      <c r="E146" s="47" t="s">
        <v>2</v>
      </c>
      <c r="F146" s="47" t="s">
        <v>273</v>
      </c>
      <c r="H146" s="32">
        <f t="shared" si="81"/>
        <v>72.800000000000011</v>
      </c>
      <c r="I146" s="61" t="str">
        <f t="shared" si="85"/>
        <v>15:37</v>
      </c>
      <c r="J146" s="61" t="str">
        <f t="shared" si="86"/>
        <v>15:23</v>
      </c>
      <c r="K146" s="61" t="str">
        <f t="shared" si="87"/>
        <v>15:12</v>
      </c>
      <c r="L146" s="94" t="e">
        <f>(#REF!/$I$4)*60</f>
        <v>#REF!</v>
      </c>
      <c r="M146" s="95" t="e">
        <f t="shared" si="48"/>
        <v>#REF!</v>
      </c>
      <c r="N146" s="96" t="e">
        <f>(#REF!/$J$4)*60</f>
        <v>#REF!</v>
      </c>
      <c r="O146" s="95" t="e">
        <f t="shared" si="73"/>
        <v>#REF!</v>
      </c>
      <c r="P146" s="97" t="e">
        <f>(#REF!/$K$4)*60</f>
        <v>#REF!</v>
      </c>
      <c r="Q146" s="95" t="e">
        <f t="shared" si="74"/>
        <v>#REF!</v>
      </c>
      <c r="S146" s="98">
        <f t="shared" si="88"/>
        <v>27.649999999999977</v>
      </c>
      <c r="T146" s="98">
        <f t="shared" si="89"/>
        <v>13.930232558139522</v>
      </c>
      <c r="U146" s="98">
        <f t="shared" si="90"/>
        <v>2</v>
      </c>
      <c r="V146" s="99"/>
    </row>
    <row r="147" spans="1:22" x14ac:dyDescent="0.25">
      <c r="A147" s="1">
        <v>134</v>
      </c>
      <c r="B147" s="39">
        <v>132.1</v>
      </c>
      <c r="E147" t="s">
        <v>3</v>
      </c>
      <c r="F147" t="s">
        <v>274</v>
      </c>
      <c r="H147" s="32">
        <f t="shared" si="81"/>
        <v>71.800000000000011</v>
      </c>
      <c r="I147" s="21" t="str">
        <f t="shared" si="85"/>
        <v>15:39</v>
      </c>
      <c r="J147" s="21" t="str">
        <f t="shared" si="86"/>
        <v>15:25</v>
      </c>
      <c r="K147" s="21" t="str">
        <f t="shared" si="87"/>
        <v>15:13</v>
      </c>
      <c r="L147" s="13" t="e">
        <f>(#REF!/$I$4)*60</f>
        <v>#REF!</v>
      </c>
      <c r="M147" s="14" t="e">
        <f t="shared" si="48"/>
        <v>#REF!</v>
      </c>
      <c r="N147" s="17" t="e">
        <f>(#REF!/$J$4)*60</f>
        <v>#REF!</v>
      </c>
      <c r="O147" s="14" t="e">
        <f t="shared" si="73"/>
        <v>#REF!</v>
      </c>
      <c r="P147" s="19" t="e">
        <f>(#REF!/$K$4)*60</f>
        <v>#REF!</v>
      </c>
      <c r="Q147" s="14" t="e">
        <f t="shared" si="74"/>
        <v>#REF!</v>
      </c>
      <c r="S147" s="22">
        <f t="shared" si="88"/>
        <v>29.149999999999977</v>
      </c>
      <c r="T147" s="22">
        <f t="shared" si="89"/>
        <v>15.32558139534882</v>
      </c>
      <c r="U147" s="22">
        <f t="shared" si="90"/>
        <v>3.3043478260869392</v>
      </c>
      <c r="V147" s="43"/>
    </row>
    <row r="148" spans="1:22" ht="18.75" x14ac:dyDescent="0.3">
      <c r="A148" s="1">
        <v>135</v>
      </c>
      <c r="B148" s="39"/>
      <c r="C148" s="24">
        <v>8</v>
      </c>
      <c r="D148" s="25" t="s">
        <v>286</v>
      </c>
      <c r="E148" s="26" t="s">
        <v>281</v>
      </c>
      <c r="F148" s="26"/>
      <c r="G148" s="26"/>
      <c r="H148" s="32"/>
      <c r="I148" s="21"/>
      <c r="J148" s="21"/>
      <c r="K148" s="21"/>
      <c r="L148" s="13">
        <f>(C148/$I$4)*60</f>
        <v>12</v>
      </c>
      <c r="M148" s="14">
        <f t="shared" ref="M148" si="91">(L148+$M$14)-180</f>
        <v>-157</v>
      </c>
      <c r="N148" s="17">
        <f>(C148/$J$4)*60</f>
        <v>11.162790697674419</v>
      </c>
      <c r="O148" s="14">
        <f t="shared" ref="O148" si="92">(N148+$M$14)-180</f>
        <v>-157.83720930232559</v>
      </c>
      <c r="P148" s="19">
        <f>(C148/$K$4)*60</f>
        <v>10.434782608695652</v>
      </c>
      <c r="Q148" s="14">
        <f>(P148+$M$14)-180</f>
        <v>-158.56521739130434</v>
      </c>
      <c r="S148" s="22">
        <f>(C148/$I$4)*60-180+11</f>
        <v>-157</v>
      </c>
      <c r="T148" s="22">
        <f>(C148/$J$4)*60-180+11</f>
        <v>-157.83720930232559</v>
      </c>
      <c r="U148" s="22">
        <f>(C148/$K$4)*60-180+11</f>
        <v>-158.56521739130434</v>
      </c>
      <c r="V148" s="40"/>
    </row>
    <row r="149" spans="1:22" x14ac:dyDescent="0.25">
      <c r="A149" s="1">
        <v>136</v>
      </c>
      <c r="B149" s="39">
        <v>133.80000000000001</v>
      </c>
      <c r="E149" t="s">
        <v>2</v>
      </c>
      <c r="F149" t="s">
        <v>275</v>
      </c>
      <c r="H149" s="32">
        <f t="shared" si="81"/>
        <v>70.099999999999994</v>
      </c>
      <c r="I149" s="21" t="str">
        <f t="shared" si="85"/>
        <v>15:41</v>
      </c>
      <c r="J149" s="21" t="str">
        <f t="shared" si="86"/>
        <v>15:27</v>
      </c>
      <c r="K149" s="21" t="str">
        <f t="shared" si="87"/>
        <v>15:15</v>
      </c>
      <c r="L149" s="13" t="e">
        <f>(#REF!/$I$4)*60</f>
        <v>#REF!</v>
      </c>
      <c r="M149" s="14" t="e">
        <f>(L149+$M$14)-180</f>
        <v>#REF!</v>
      </c>
      <c r="N149" s="17" t="e">
        <f>(#REF!/$J$4)*60</f>
        <v>#REF!</v>
      </c>
      <c r="O149" s="14" t="e">
        <f t="shared" si="73"/>
        <v>#REF!</v>
      </c>
      <c r="P149" s="19" t="e">
        <f>(#REF!/$K$4)*60</f>
        <v>#REF!</v>
      </c>
      <c r="Q149" s="14" t="e">
        <f t="shared" si="74"/>
        <v>#REF!</v>
      </c>
      <c r="S149" s="22">
        <f t="shared" si="88"/>
        <v>31.700000000000017</v>
      </c>
      <c r="T149" s="22">
        <f t="shared" si="89"/>
        <v>17.697674418604663</v>
      </c>
      <c r="U149" s="22">
        <f t="shared" si="90"/>
        <v>5.5217391304348098</v>
      </c>
      <c r="V149" s="43"/>
    </row>
    <row r="150" spans="1:22" x14ac:dyDescent="0.25">
      <c r="A150" s="1">
        <v>137</v>
      </c>
      <c r="B150" s="39">
        <v>134.9</v>
      </c>
      <c r="E150" t="s">
        <v>2</v>
      </c>
      <c r="F150" t="s">
        <v>276</v>
      </c>
      <c r="H150" s="32">
        <f t="shared" si="81"/>
        <v>69</v>
      </c>
      <c r="I150" s="21" t="str">
        <f>TEXT(((B150/$I$4)/24)+$I$14,"u:mm")</f>
        <v>15:43</v>
      </c>
      <c r="J150" s="21" t="str">
        <f>TEXT(((B150/$J$4)/24)+$J$14,"u:mm")</f>
        <v>15:29</v>
      </c>
      <c r="K150" s="21" t="str">
        <f>TEXT(((B150/$K$4)/24)+$K$14,"u:mm")</f>
        <v>15:16</v>
      </c>
      <c r="L150" s="13" t="e">
        <f>(#REF!/$I$4)*60</f>
        <v>#REF!</v>
      </c>
      <c r="M150" s="14" t="e">
        <f t="shared" si="48"/>
        <v>#REF!</v>
      </c>
      <c r="N150" s="17" t="e">
        <f>(#REF!/$J$4)*60</f>
        <v>#REF!</v>
      </c>
      <c r="O150" s="14" t="e">
        <f t="shared" si="73"/>
        <v>#REF!</v>
      </c>
      <c r="P150" s="19" t="e">
        <f>(#REF!/$K$4)*60</f>
        <v>#REF!</v>
      </c>
      <c r="Q150" s="14" t="e">
        <f t="shared" si="74"/>
        <v>#REF!</v>
      </c>
      <c r="S150" s="22">
        <f>(B150/$I$4)*60-180+11</f>
        <v>33.349999999999994</v>
      </c>
      <c r="T150" s="22">
        <f>(B150/$J$4)*60-180+11</f>
        <v>19.232558139534888</v>
      </c>
      <c r="U150" s="22">
        <f>(B150/$K$4)*60-180+11</f>
        <v>6.9565217391304373</v>
      </c>
      <c r="V150" s="43"/>
    </row>
    <row r="151" spans="1:22" x14ac:dyDescent="0.25">
      <c r="A151" s="1">
        <v>138</v>
      </c>
      <c r="B151" s="84">
        <v>136.80000000000001</v>
      </c>
      <c r="E151" s="4" t="s">
        <v>3</v>
      </c>
      <c r="F151" t="s">
        <v>159</v>
      </c>
      <c r="G151" s="23"/>
      <c r="H151" s="32">
        <f t="shared" si="81"/>
        <v>67.099999999999994</v>
      </c>
      <c r="I151" s="21" t="str">
        <f>TEXT(((B151/$I$4)/24)+$I$14,"u:mm")</f>
        <v>15:46</v>
      </c>
      <c r="J151" s="21" t="str">
        <f>TEXT(((B151/$J$4)/24)+$J$14,"u:mm")</f>
        <v>15:31</v>
      </c>
      <c r="K151" s="21" t="str">
        <f>TEXT(((B151/$K$4)/24)+$K$14,"u:mm")</f>
        <v>15:19</v>
      </c>
      <c r="L151" s="13" t="e">
        <f>(#REF!/$I$4)*60</f>
        <v>#REF!</v>
      </c>
      <c r="M151" s="14" t="e">
        <f t="shared" si="48"/>
        <v>#REF!</v>
      </c>
      <c r="N151" s="17" t="e">
        <f>(#REF!/$J$4)*60</f>
        <v>#REF!</v>
      </c>
      <c r="O151" s="14" t="e">
        <f t="shared" si="73"/>
        <v>#REF!</v>
      </c>
      <c r="P151" s="19" t="e">
        <f>(#REF!/$K$4)*60</f>
        <v>#REF!</v>
      </c>
      <c r="Q151" s="14" t="e">
        <f t="shared" si="74"/>
        <v>#REF!</v>
      </c>
      <c r="S151" s="22">
        <f>(B151/$I$4)*60-180+11</f>
        <v>36.200000000000017</v>
      </c>
      <c r="T151" s="22">
        <f>(B151/$J$4)*60-180+11</f>
        <v>21.883720930232585</v>
      </c>
      <c r="U151" s="22">
        <f>(B151/$K$4)*60-180+11</f>
        <v>9.4347826086956559</v>
      </c>
      <c r="V151" s="43"/>
    </row>
    <row r="152" spans="1:22" x14ac:dyDescent="0.25">
      <c r="A152" s="1">
        <v>139</v>
      </c>
      <c r="B152" s="39">
        <v>137.30000000000001</v>
      </c>
      <c r="E152" t="s">
        <v>3</v>
      </c>
      <c r="F152" t="s">
        <v>25</v>
      </c>
      <c r="H152" s="32">
        <f t="shared" si="81"/>
        <v>66.599999999999994</v>
      </c>
      <c r="I152" s="21" t="str">
        <f>TEXT(((B152/$I$4)/24)+$I$14,"u:mm")</f>
        <v>15:46</v>
      </c>
      <c r="J152" s="21" t="str">
        <f>TEXT(((B152/$J$4)/24)+$J$14,"u:mm")</f>
        <v>15:32</v>
      </c>
      <c r="K152" s="21" t="str">
        <f>TEXT(((B152/$K$4)/24)+$K$14,"u:mm")</f>
        <v>15:20</v>
      </c>
      <c r="L152" s="13" t="e">
        <f>(#REF!/$I$4)*60</f>
        <v>#REF!</v>
      </c>
      <c r="M152" s="14" t="e">
        <f t="shared" si="48"/>
        <v>#REF!</v>
      </c>
      <c r="N152" s="17" t="e">
        <f>(#REF!/$J$4)*60</f>
        <v>#REF!</v>
      </c>
      <c r="O152" s="14" t="e">
        <f t="shared" si="73"/>
        <v>#REF!</v>
      </c>
      <c r="P152" s="19" t="e">
        <f>(#REF!/$K$4)*60</f>
        <v>#REF!</v>
      </c>
      <c r="Q152" s="14" t="e">
        <f t="shared" si="74"/>
        <v>#REF!</v>
      </c>
      <c r="S152" s="22">
        <f>(B152/$I$4)*60-180+11</f>
        <v>36.950000000000017</v>
      </c>
      <c r="T152" s="22">
        <f>(B152/$J$4)*60-180+11</f>
        <v>22.581395348837219</v>
      </c>
      <c r="U152" s="22">
        <f>(B152/$K$4)*60-180+11</f>
        <v>10.086956521739154</v>
      </c>
      <c r="V152" s="43"/>
    </row>
    <row r="153" spans="1:22" ht="18.75" x14ac:dyDescent="0.3">
      <c r="A153" s="1">
        <v>140</v>
      </c>
      <c r="B153" s="39"/>
      <c r="C153" s="24">
        <v>8</v>
      </c>
      <c r="D153" s="25" t="s">
        <v>25</v>
      </c>
      <c r="E153" s="26" t="s">
        <v>292</v>
      </c>
      <c r="F153" s="26"/>
      <c r="G153" s="26"/>
      <c r="H153" s="32"/>
      <c r="I153" s="21"/>
      <c r="J153" s="21"/>
      <c r="K153" s="21"/>
      <c r="L153" s="13">
        <f>(C153/$I$4)*60</f>
        <v>12</v>
      </c>
      <c r="M153" s="14">
        <f t="shared" ref="M153" si="93">(L153+$M$14)-180</f>
        <v>-157</v>
      </c>
      <c r="N153" s="17">
        <f>(C153/$J$4)*60</f>
        <v>11.162790697674419</v>
      </c>
      <c r="O153" s="14">
        <f t="shared" ref="O153" si="94">(N153+$M$14)-180</f>
        <v>-157.83720930232559</v>
      </c>
      <c r="P153" s="19">
        <f>(C153/$K$4)*60</f>
        <v>10.434782608695652</v>
      </c>
      <c r="Q153" s="14">
        <f t="shared" ref="Q153" si="95">(P153+$M$14)-180</f>
        <v>-158.56521739130434</v>
      </c>
      <c r="S153" s="22">
        <f>(C153/$I$4)*60-180+11</f>
        <v>-157</v>
      </c>
      <c r="T153" s="22">
        <f>(C153/$J$4)*60-180+11</f>
        <v>-157.83720930232559</v>
      </c>
      <c r="U153" s="22">
        <f>(C153/$K$4)*60-180+11</f>
        <v>-158.56521739130434</v>
      </c>
      <c r="V153" s="40"/>
    </row>
    <row r="154" spans="1:22" x14ac:dyDescent="0.25">
      <c r="A154" s="1">
        <v>141</v>
      </c>
      <c r="B154" s="39">
        <v>138.9</v>
      </c>
      <c r="E154" t="s">
        <v>2</v>
      </c>
      <c r="F154" t="s">
        <v>121</v>
      </c>
      <c r="H154" s="32">
        <f t="shared" si="81"/>
        <v>65</v>
      </c>
      <c r="I154" s="21" t="str">
        <f>TEXT(((B154/$I$4)/24)+$I$14,"u:mm")</f>
        <v>15:49</v>
      </c>
      <c r="J154" s="21" t="str">
        <f>TEXT(((B154/$J$4)/24)+$J$14,"u:mm")</f>
        <v>15:34</v>
      </c>
      <c r="K154" s="21" t="str">
        <f>TEXT(((B154/$K$4)/24)+$K$14,"u:mm")</f>
        <v>15:22</v>
      </c>
      <c r="L154" s="13" t="e">
        <f>(#REF!/$I$4)*60</f>
        <v>#REF!</v>
      </c>
      <c r="M154" s="14" t="e">
        <f t="shared" si="48"/>
        <v>#REF!</v>
      </c>
      <c r="N154" s="17" t="e">
        <f>(#REF!/$J$4)*60</f>
        <v>#REF!</v>
      </c>
      <c r="O154" s="14" t="e">
        <f t="shared" si="73"/>
        <v>#REF!</v>
      </c>
      <c r="P154" s="19" t="e">
        <f>(#REF!/$K$4)*60</f>
        <v>#REF!</v>
      </c>
      <c r="Q154" s="14" t="e">
        <f t="shared" si="74"/>
        <v>#REF!</v>
      </c>
      <c r="S154" s="22">
        <f>(B154/$I$4)*60-180+11</f>
        <v>39.350000000000023</v>
      </c>
      <c r="T154" s="22">
        <f>(B154/$J$4)*60-180+11</f>
        <v>24.813953488372107</v>
      </c>
      <c r="U154" s="22">
        <f>(B154/$K$4)*60-180+11</f>
        <v>12.173913043478279</v>
      </c>
      <c r="V154" s="43"/>
    </row>
    <row r="155" spans="1:22" x14ac:dyDescent="0.25">
      <c r="A155" s="1">
        <v>142</v>
      </c>
      <c r="B155" s="39">
        <v>139.9</v>
      </c>
      <c r="E155" t="s">
        <v>3</v>
      </c>
      <c r="F155" t="s">
        <v>121</v>
      </c>
      <c r="G155" s="23" t="s">
        <v>211</v>
      </c>
      <c r="H155" s="32">
        <f t="shared" si="81"/>
        <v>64</v>
      </c>
      <c r="I155" s="21" t="str">
        <f>TEXT(((B155/$I$4)/24)+$I$14,"u:mm")</f>
        <v>15:50</v>
      </c>
      <c r="J155" s="21" t="str">
        <f>TEXT(((B155/$J$4)/24)+$J$14,"u:mm")</f>
        <v>15:36</v>
      </c>
      <c r="K155" s="21" t="str">
        <f>TEXT(((B155/$K$4)/24)+$K$14,"u:mm")</f>
        <v>15:23</v>
      </c>
      <c r="L155" s="13" t="e">
        <f>(#REF!/$I$4)*60</f>
        <v>#REF!</v>
      </c>
      <c r="M155" s="14" t="e">
        <f t="shared" si="48"/>
        <v>#REF!</v>
      </c>
      <c r="N155" s="17" t="e">
        <f>(#REF!/$J$4)*60</f>
        <v>#REF!</v>
      </c>
      <c r="O155" s="14" t="e">
        <f t="shared" si="73"/>
        <v>#REF!</v>
      </c>
      <c r="P155" s="19" t="e">
        <f>(#REF!/$K$4)*60</f>
        <v>#REF!</v>
      </c>
      <c r="Q155" s="14" t="e">
        <f t="shared" si="74"/>
        <v>#REF!</v>
      </c>
      <c r="S155" s="22">
        <f>(B155/$I$4)*60-180+11</f>
        <v>40.849999999999994</v>
      </c>
      <c r="T155" s="22">
        <f>(B155/$J$4)*60-180+11</f>
        <v>26.209302325581405</v>
      </c>
      <c r="U155" s="22">
        <f>(B155/$K$4)*60-180+11</f>
        <v>13.478260869565247</v>
      </c>
      <c r="V155" s="43"/>
    </row>
    <row r="156" spans="1:22" s="47" customFormat="1" ht="14.45" customHeight="1" x14ac:dyDescent="0.3">
      <c r="A156" s="93">
        <v>143</v>
      </c>
      <c r="B156" s="39">
        <v>140.19999999999999</v>
      </c>
      <c r="C156" s="100"/>
      <c r="D156" s="64"/>
      <c r="E156" s="65" t="s">
        <v>2</v>
      </c>
      <c r="F156" s="65" t="s">
        <v>26</v>
      </c>
      <c r="G156" s="81"/>
      <c r="H156" s="32">
        <f t="shared" si="81"/>
        <v>63.700000000000017</v>
      </c>
      <c r="I156" s="61" t="str">
        <f>TEXT(((B156/$I$4)/24)+$I$14,"u:mm")</f>
        <v>15:51</v>
      </c>
      <c r="J156" s="61" t="str">
        <f>TEXT(((B156/$J$4)/24)+$J$14,"u:mm")</f>
        <v>15:36</v>
      </c>
      <c r="K156" s="61" t="str">
        <f>TEXT(((B156/$K$4)/24)+$K$14,"u:mm")</f>
        <v>15:23</v>
      </c>
      <c r="L156" s="94"/>
      <c r="M156" s="95"/>
      <c r="N156" s="96"/>
      <c r="O156" s="95"/>
      <c r="P156" s="97"/>
      <c r="Q156" s="95"/>
      <c r="S156" s="98">
        <f>(B156/$I$4)*60-180+11</f>
        <v>41.299999999999983</v>
      </c>
      <c r="T156" s="98">
        <f>(B156/$J$4)*60-180+11</f>
        <v>26.627906976744157</v>
      </c>
      <c r="U156" s="98">
        <f>(B156/$K$4)*60-180+11</f>
        <v>13.869565217391312</v>
      </c>
      <c r="V156" s="44"/>
    </row>
    <row r="157" spans="1:22" x14ac:dyDescent="0.25">
      <c r="A157" s="1">
        <v>144</v>
      </c>
      <c r="B157" s="39">
        <v>140.80000000000001</v>
      </c>
      <c r="E157" t="s">
        <v>3</v>
      </c>
      <c r="F157" t="s">
        <v>60</v>
      </c>
      <c r="H157" s="32">
        <f t="shared" si="81"/>
        <v>63.099999999999994</v>
      </c>
      <c r="I157" s="21" t="str">
        <f t="shared" ref="I157:I164" si="96">TEXT(((B157/$I$4)/24)+$I$14,"u:mm")</f>
        <v>15:52</v>
      </c>
      <c r="J157" s="21" t="str">
        <f t="shared" ref="J157:J164" si="97">TEXT(((B157/$J$4)/24)+$J$14,"u:mm")</f>
        <v>15:37</v>
      </c>
      <c r="K157" s="21" t="str">
        <f t="shared" ref="K157:K164" si="98">TEXT(((B157/$K$4)/24)+$K$14,"u:mm")</f>
        <v>15:24</v>
      </c>
      <c r="L157" s="13" t="e">
        <f>(#REF!/$I$4)*60</f>
        <v>#REF!</v>
      </c>
      <c r="M157" s="14" t="e">
        <f>(L157+$M$14)-240</f>
        <v>#REF!</v>
      </c>
      <c r="N157" s="17" t="e">
        <f>(#REF!/$J$4)*60</f>
        <v>#REF!</v>
      </c>
      <c r="O157" s="14" t="e">
        <f t="shared" si="73"/>
        <v>#REF!</v>
      </c>
      <c r="P157" s="19" t="e">
        <f>(#REF!/$K$4)*60</f>
        <v>#REF!</v>
      </c>
      <c r="Q157" s="14" t="e">
        <f t="shared" si="74"/>
        <v>#REF!</v>
      </c>
      <c r="S157" s="22">
        <f t="shared" ref="S157:S164" si="99">(B157/$I$4)*60-240+11</f>
        <v>-17.799999999999983</v>
      </c>
      <c r="T157" s="22">
        <f t="shared" ref="T157:T164" si="100">(B157/$J$4)*60-180+11</f>
        <v>27.465116279069804</v>
      </c>
      <c r="U157" s="22">
        <f t="shared" ref="U157:U164" si="101">(B157/$K$4)*60-180+11</f>
        <v>14.652173913043498</v>
      </c>
      <c r="V157" s="43"/>
    </row>
    <row r="158" spans="1:22" x14ac:dyDescent="0.25">
      <c r="A158" s="1">
        <v>145</v>
      </c>
      <c r="B158" s="39">
        <v>141.80000000000001</v>
      </c>
      <c r="E158" t="s">
        <v>2</v>
      </c>
      <c r="F158" t="s">
        <v>277</v>
      </c>
      <c r="H158" s="32">
        <f t="shared" si="81"/>
        <v>62.099999999999994</v>
      </c>
      <c r="I158" s="21" t="str">
        <f t="shared" si="96"/>
        <v>15:53</v>
      </c>
      <c r="J158" s="21" t="str">
        <f t="shared" si="97"/>
        <v>15:38</v>
      </c>
      <c r="K158" s="21" t="str">
        <f t="shared" si="98"/>
        <v>15:25</v>
      </c>
      <c r="L158" s="13" t="e">
        <f>(#REF!/$I$4)*60</f>
        <v>#REF!</v>
      </c>
      <c r="M158" s="14" t="e">
        <f t="shared" ref="M158:M206" si="102">(L158+$M$14)-240</f>
        <v>#REF!</v>
      </c>
      <c r="N158" s="17" t="e">
        <f>(#REF!/$J$4)*60</f>
        <v>#REF!</v>
      </c>
      <c r="O158" s="14" t="e">
        <f t="shared" si="73"/>
        <v>#REF!</v>
      </c>
      <c r="P158" s="19" t="e">
        <f>(#REF!/$K$4)*60</f>
        <v>#REF!</v>
      </c>
      <c r="Q158" s="14" t="e">
        <f t="shared" si="74"/>
        <v>#REF!</v>
      </c>
      <c r="S158" s="22">
        <f t="shared" si="99"/>
        <v>-16.299999999999983</v>
      </c>
      <c r="T158" s="22">
        <f t="shared" si="100"/>
        <v>28.860465116279101</v>
      </c>
      <c r="U158" s="22">
        <f t="shared" si="101"/>
        <v>15.956521739130437</v>
      </c>
      <c r="V158" s="43"/>
    </row>
    <row r="159" spans="1:22" x14ac:dyDescent="0.25">
      <c r="A159" s="1">
        <v>146</v>
      </c>
      <c r="B159" s="39">
        <v>143.69999999999999</v>
      </c>
      <c r="E159" t="s">
        <v>3</v>
      </c>
      <c r="F159" t="s">
        <v>278</v>
      </c>
      <c r="H159" s="32">
        <f t="shared" si="81"/>
        <v>60.200000000000017</v>
      </c>
      <c r="I159" s="21" t="str">
        <f t="shared" si="96"/>
        <v>15:56</v>
      </c>
      <c r="J159" s="21" t="str">
        <f t="shared" si="97"/>
        <v>15:41</v>
      </c>
      <c r="K159" s="21" t="str">
        <f t="shared" si="98"/>
        <v>15:28</v>
      </c>
      <c r="L159" s="13" t="e">
        <f>(#REF!/$I$4)*60</f>
        <v>#REF!</v>
      </c>
      <c r="M159" s="14" t="e">
        <f t="shared" si="102"/>
        <v>#REF!</v>
      </c>
      <c r="N159" s="17" t="e">
        <f>(#REF!/$J$4)*60</f>
        <v>#REF!</v>
      </c>
      <c r="O159" s="14" t="e">
        <f t="shared" si="73"/>
        <v>#REF!</v>
      </c>
      <c r="P159" s="19" t="e">
        <f>(#REF!/$K$4)*60</f>
        <v>#REF!</v>
      </c>
      <c r="Q159" s="14" t="e">
        <f t="shared" si="74"/>
        <v>#REF!</v>
      </c>
      <c r="S159" s="22">
        <f t="shared" si="99"/>
        <v>-13.450000000000017</v>
      </c>
      <c r="T159" s="22">
        <f t="shared" si="100"/>
        <v>31.511627906976742</v>
      </c>
      <c r="U159" s="22">
        <f t="shared" si="101"/>
        <v>18.434782608695627</v>
      </c>
      <c r="V159" s="43"/>
    </row>
    <row r="160" spans="1:22" x14ac:dyDescent="0.25">
      <c r="A160" s="1">
        <v>147</v>
      </c>
      <c r="B160" s="39">
        <v>144.5</v>
      </c>
      <c r="E160" t="s">
        <v>3</v>
      </c>
      <c r="F160" t="s">
        <v>279</v>
      </c>
      <c r="H160" s="32">
        <f t="shared" si="81"/>
        <v>59.400000000000006</v>
      </c>
      <c r="I160" s="21" t="str">
        <f t="shared" si="96"/>
        <v>15:57</v>
      </c>
      <c r="J160" s="21" t="str">
        <f t="shared" si="97"/>
        <v>15:42</v>
      </c>
      <c r="K160" s="21" t="str">
        <f t="shared" si="98"/>
        <v>15:29</v>
      </c>
      <c r="L160" s="13" t="e">
        <f>(#REF!/$I$4)*60</f>
        <v>#REF!</v>
      </c>
      <c r="M160" s="14" t="e">
        <f t="shared" si="102"/>
        <v>#REF!</v>
      </c>
      <c r="N160" s="17" t="e">
        <f>(#REF!/$J$4)*60</f>
        <v>#REF!</v>
      </c>
      <c r="O160" s="14" t="e">
        <f t="shared" si="73"/>
        <v>#REF!</v>
      </c>
      <c r="P160" s="19" t="e">
        <f>(#REF!/$K$4)*60</f>
        <v>#REF!</v>
      </c>
      <c r="Q160" s="14" t="e">
        <f t="shared" si="74"/>
        <v>#REF!</v>
      </c>
      <c r="S160" s="22">
        <f t="shared" si="99"/>
        <v>-12.25</v>
      </c>
      <c r="T160" s="22">
        <f t="shared" si="100"/>
        <v>32.627906976744185</v>
      </c>
      <c r="U160" s="22">
        <f t="shared" si="101"/>
        <v>19.478260869565219</v>
      </c>
      <c r="V160" s="43"/>
    </row>
    <row r="161" spans="1:22" x14ac:dyDescent="0.25">
      <c r="A161" s="1">
        <v>148</v>
      </c>
      <c r="B161" s="39">
        <v>144.5</v>
      </c>
      <c r="E161" t="s">
        <v>2</v>
      </c>
      <c r="F161" t="s">
        <v>280</v>
      </c>
      <c r="H161" s="32">
        <f t="shared" si="81"/>
        <v>59.400000000000006</v>
      </c>
      <c r="I161" s="21" t="str">
        <f t="shared" si="96"/>
        <v>15:57</v>
      </c>
      <c r="J161" s="21" t="str">
        <f t="shared" si="97"/>
        <v>15:42</v>
      </c>
      <c r="K161" s="21" t="str">
        <f t="shared" si="98"/>
        <v>15:29</v>
      </c>
      <c r="L161" s="13"/>
      <c r="M161" s="14"/>
      <c r="N161" s="17"/>
      <c r="O161" s="14"/>
      <c r="P161" s="19"/>
      <c r="Q161" s="14"/>
      <c r="S161" s="22">
        <f t="shared" si="99"/>
        <v>-12.25</v>
      </c>
      <c r="T161" s="22">
        <f t="shared" si="100"/>
        <v>32.627906976744185</v>
      </c>
      <c r="U161" s="22">
        <f t="shared" si="101"/>
        <v>19.478260869565219</v>
      </c>
      <c r="V161" s="43"/>
    </row>
    <row r="162" spans="1:22" x14ac:dyDescent="0.25">
      <c r="A162" s="1">
        <v>149</v>
      </c>
      <c r="B162" s="39">
        <v>145.4</v>
      </c>
      <c r="E162" t="s">
        <v>2</v>
      </c>
      <c r="F162" t="s">
        <v>116</v>
      </c>
      <c r="H162" s="32">
        <f t="shared" si="81"/>
        <v>58.5</v>
      </c>
      <c r="I162" s="21" t="str">
        <f t="shared" si="96"/>
        <v>15:59</v>
      </c>
      <c r="J162" s="21" t="str">
        <f t="shared" si="97"/>
        <v>15:43</v>
      </c>
      <c r="K162" s="21" t="str">
        <f t="shared" si="98"/>
        <v>15:30</v>
      </c>
      <c r="L162" s="13" t="e">
        <f>(#REF!/$I$4)*60</f>
        <v>#REF!</v>
      </c>
      <c r="M162" s="14" t="e">
        <f t="shared" si="102"/>
        <v>#REF!</v>
      </c>
      <c r="N162" s="17" t="e">
        <f>(#REF!/$J$4)*60</f>
        <v>#REF!</v>
      </c>
      <c r="O162" s="14" t="e">
        <f t="shared" si="73"/>
        <v>#REF!</v>
      </c>
      <c r="P162" s="19" t="e">
        <f>(#REF!/$K$4)*60</f>
        <v>#REF!</v>
      </c>
      <c r="Q162" s="14" t="e">
        <f t="shared" si="74"/>
        <v>#REF!</v>
      </c>
      <c r="S162" s="22">
        <f t="shared" si="99"/>
        <v>-10.899999999999977</v>
      </c>
      <c r="T162" s="22">
        <f t="shared" si="100"/>
        <v>33.883720930232556</v>
      </c>
      <c r="U162" s="22">
        <f t="shared" si="101"/>
        <v>20.652173913043498</v>
      </c>
      <c r="V162" s="43"/>
    </row>
    <row r="163" spans="1:22" x14ac:dyDescent="0.25">
      <c r="A163" s="1">
        <v>150</v>
      </c>
      <c r="B163" s="39">
        <v>146.30000000000001</v>
      </c>
      <c r="D163" t="s">
        <v>191</v>
      </c>
      <c r="E163" t="s">
        <v>3</v>
      </c>
      <c r="F163" t="s">
        <v>192</v>
      </c>
      <c r="H163" s="32">
        <f t="shared" si="81"/>
        <v>57.599999999999994</v>
      </c>
      <c r="I163" s="21" t="str">
        <f t="shared" si="96"/>
        <v>16:00</v>
      </c>
      <c r="J163" s="21" t="str">
        <f t="shared" si="97"/>
        <v>15:45</v>
      </c>
      <c r="K163" s="21" t="str">
        <f t="shared" si="98"/>
        <v>15:31</v>
      </c>
      <c r="L163" s="13" t="e">
        <f>(#REF!/$I$4)*60</f>
        <v>#REF!</v>
      </c>
      <c r="M163" s="14" t="e">
        <f t="shared" si="102"/>
        <v>#REF!</v>
      </c>
      <c r="N163" s="17" t="e">
        <f>(#REF!/$J$4)*60</f>
        <v>#REF!</v>
      </c>
      <c r="O163" s="14" t="e">
        <f t="shared" si="73"/>
        <v>#REF!</v>
      </c>
      <c r="P163" s="19" t="e">
        <f>(#REF!/$K$4)*60</f>
        <v>#REF!</v>
      </c>
      <c r="Q163" s="14" t="e">
        <f t="shared" si="74"/>
        <v>#REF!</v>
      </c>
      <c r="S163" s="22">
        <f t="shared" si="99"/>
        <v>-9.5499999999999829</v>
      </c>
      <c r="T163" s="22">
        <f t="shared" si="100"/>
        <v>35.139534883720955</v>
      </c>
      <c r="U163" s="22">
        <f t="shared" si="101"/>
        <v>21.826086956521749</v>
      </c>
      <c r="V163" s="43"/>
    </row>
    <row r="164" spans="1:22" ht="18.75" x14ac:dyDescent="0.3">
      <c r="A164" s="1">
        <v>151</v>
      </c>
      <c r="B164" s="84">
        <v>146.5</v>
      </c>
      <c r="D164" s="8" t="s">
        <v>284</v>
      </c>
      <c r="E164" s="8" t="s">
        <v>193</v>
      </c>
      <c r="F164" s="105" t="s">
        <v>212</v>
      </c>
      <c r="H164" s="32">
        <f t="shared" si="81"/>
        <v>57.400000000000006</v>
      </c>
      <c r="I164" s="21" t="str">
        <f t="shared" si="96"/>
        <v>16:00</v>
      </c>
      <c r="J164" s="21" t="str">
        <f t="shared" si="97"/>
        <v>15:45</v>
      </c>
      <c r="K164" s="21" t="str">
        <f t="shared" si="98"/>
        <v>15:32</v>
      </c>
      <c r="L164" s="13"/>
      <c r="M164" s="14"/>
      <c r="N164" s="17"/>
      <c r="O164" s="14"/>
      <c r="P164" s="19"/>
      <c r="Q164" s="14"/>
      <c r="S164" s="22">
        <f t="shared" si="99"/>
        <v>-9.25</v>
      </c>
      <c r="T164" s="22">
        <f t="shared" si="100"/>
        <v>35.418604651162781</v>
      </c>
      <c r="U164" s="22">
        <f t="shared" si="101"/>
        <v>22.086956521739125</v>
      </c>
      <c r="V164" s="43"/>
    </row>
    <row r="165" spans="1:22" ht="18.75" x14ac:dyDescent="0.3">
      <c r="A165" s="1">
        <v>152</v>
      </c>
      <c r="B165" s="39"/>
      <c r="C165" s="24">
        <v>10</v>
      </c>
      <c r="D165" s="25" t="s">
        <v>107</v>
      </c>
      <c r="E165" s="26" t="s">
        <v>293</v>
      </c>
      <c r="F165" s="26"/>
      <c r="G165" s="26" t="s">
        <v>27</v>
      </c>
      <c r="H165" s="32"/>
      <c r="I165" s="21"/>
      <c r="J165" s="21"/>
      <c r="K165" s="21"/>
      <c r="L165" s="13">
        <f>(C165/$I$4)*60</f>
        <v>15</v>
      </c>
      <c r="M165" s="14">
        <f t="shared" si="102"/>
        <v>-214</v>
      </c>
      <c r="N165" s="17">
        <f>(C165/$J$4)*60</f>
        <v>13.953488372093023</v>
      </c>
      <c r="O165" s="14">
        <f t="shared" ref="O165:O217" si="103">(N165+$M$14)-240</f>
        <v>-215.04651162790697</v>
      </c>
      <c r="P165" s="19">
        <f>(C165/$K$4)*60</f>
        <v>13.043478260869565</v>
      </c>
      <c r="Q165" s="14">
        <f t="shared" si="74"/>
        <v>-155.95652173913044</v>
      </c>
      <c r="S165" s="22">
        <f>(C165/$I$4)*60-240+11</f>
        <v>-214</v>
      </c>
      <c r="T165" s="22">
        <f>(C165/$J$4)*60-180+11</f>
        <v>-155.04651162790697</v>
      </c>
      <c r="U165" s="22">
        <f>(C165/$K$4)*60-180+11</f>
        <v>-155.95652173913044</v>
      </c>
      <c r="V165" s="40"/>
    </row>
    <row r="166" spans="1:22" x14ac:dyDescent="0.25">
      <c r="A166" s="1">
        <v>153</v>
      </c>
      <c r="B166" s="39">
        <v>147</v>
      </c>
      <c r="E166" t="s">
        <v>3</v>
      </c>
      <c r="F166" t="s">
        <v>194</v>
      </c>
      <c r="H166" s="32">
        <f t="shared" si="81"/>
        <v>56.900000000000006</v>
      </c>
      <c r="I166" s="21" t="str">
        <f t="shared" ref="I166:I180" si="104">TEXT(((B166/$I$4)/24)+$I$14,"u:mm")</f>
        <v>16:01</v>
      </c>
      <c r="J166" s="21" t="str">
        <f t="shared" ref="J166:J180" si="105">TEXT(((B166/$J$4)/24)+$J$14,"u:mm")</f>
        <v>15:46</v>
      </c>
      <c r="K166" s="21" t="str">
        <f t="shared" ref="K166:K180" si="106">TEXT(((B166/$K$4)/24)+$K$14,"u:mm")</f>
        <v>15:32</v>
      </c>
      <c r="L166" s="13" t="e">
        <f>(#REF!/$I$4)*60</f>
        <v>#REF!</v>
      </c>
      <c r="M166" s="14" t="e">
        <f t="shared" si="102"/>
        <v>#REF!</v>
      </c>
      <c r="N166" s="17" t="e">
        <f>(#REF!/$J$4)*60</f>
        <v>#REF!</v>
      </c>
      <c r="O166" s="14" t="e">
        <f t="shared" si="103"/>
        <v>#REF!</v>
      </c>
      <c r="P166" s="19" t="e">
        <f>(#REF!/$K$4)*60</f>
        <v>#REF!</v>
      </c>
      <c r="Q166" s="14" t="e">
        <f t="shared" si="74"/>
        <v>#REF!</v>
      </c>
      <c r="S166" s="22">
        <f>(B166/$I$4)*60-240+11</f>
        <v>-8.5</v>
      </c>
      <c r="T166" s="22">
        <f>(B166/$J$4)*60-180+11</f>
        <v>36.116279069767444</v>
      </c>
      <c r="U166" s="22">
        <f t="shared" ref="U166:U175" si="107">(B166/$K$4)*60-180+11</f>
        <v>22.739130434782595</v>
      </c>
      <c r="V166" s="43"/>
    </row>
    <row r="167" spans="1:22" x14ac:dyDescent="0.25">
      <c r="A167" s="1">
        <v>154</v>
      </c>
      <c r="B167" s="39">
        <v>147.19999999999999</v>
      </c>
      <c r="E167" t="s">
        <v>2</v>
      </c>
      <c r="F167" t="s">
        <v>195</v>
      </c>
      <c r="G167" t="s">
        <v>202</v>
      </c>
      <c r="H167" s="32">
        <f t="shared" si="81"/>
        <v>56.700000000000017</v>
      </c>
      <c r="I167" s="21" t="str">
        <f t="shared" si="104"/>
        <v>16:01</v>
      </c>
      <c r="J167" s="21" t="str">
        <f t="shared" si="105"/>
        <v>15:46</v>
      </c>
      <c r="K167" s="21" t="str">
        <f t="shared" si="106"/>
        <v>15:33</v>
      </c>
      <c r="L167" s="13" t="e">
        <f>(#REF!/$I$4)*60</f>
        <v>#REF!</v>
      </c>
      <c r="M167" s="14" t="e">
        <f t="shared" si="102"/>
        <v>#REF!</v>
      </c>
      <c r="N167" s="17" t="e">
        <f>(#REF!/$J$4)*60</f>
        <v>#REF!</v>
      </c>
      <c r="O167" s="14" t="e">
        <f t="shared" si="103"/>
        <v>#REF!</v>
      </c>
      <c r="P167" s="19" t="e">
        <f>(#REF!/$K$4)*60</f>
        <v>#REF!</v>
      </c>
      <c r="Q167" s="14" t="e">
        <f t="shared" si="74"/>
        <v>#REF!</v>
      </c>
      <c r="S167" s="22">
        <f>(B167/$I$4)*60-240+11</f>
        <v>-8.2000000000000171</v>
      </c>
      <c r="T167" s="22">
        <f>(B167/$J$4)*60-180+11</f>
        <v>36.395348837209298</v>
      </c>
      <c r="U167" s="22">
        <f t="shared" si="107"/>
        <v>22.999999999999972</v>
      </c>
      <c r="V167" s="43"/>
    </row>
    <row r="168" spans="1:22" x14ac:dyDescent="0.25">
      <c r="A168" s="1">
        <v>155</v>
      </c>
      <c r="B168" s="39">
        <v>147.6</v>
      </c>
      <c r="E168" t="s">
        <v>3</v>
      </c>
      <c r="F168" t="s">
        <v>195</v>
      </c>
      <c r="H168" s="32">
        <f t="shared" si="81"/>
        <v>56.300000000000011</v>
      </c>
      <c r="I168" s="21" t="str">
        <f t="shared" si="104"/>
        <v>16:02</v>
      </c>
      <c r="J168" s="21" t="str">
        <f t="shared" si="105"/>
        <v>15:46</v>
      </c>
      <c r="K168" s="21" t="str">
        <f t="shared" si="106"/>
        <v>15:33</v>
      </c>
      <c r="L168" s="13" t="e">
        <f>(#REF!/$I$4)*60</f>
        <v>#REF!</v>
      </c>
      <c r="M168" s="14" t="e">
        <f t="shared" si="102"/>
        <v>#REF!</v>
      </c>
      <c r="N168" s="17" t="e">
        <f>(#REF!/$J$4)*60</f>
        <v>#REF!</v>
      </c>
      <c r="O168" s="14" t="e">
        <f t="shared" si="103"/>
        <v>#REF!</v>
      </c>
      <c r="P168" s="19" t="e">
        <f>(#REF!/$K$4)*60</f>
        <v>#REF!</v>
      </c>
      <c r="Q168" s="14" t="e">
        <f t="shared" si="74"/>
        <v>#REF!</v>
      </c>
      <c r="S168" s="22">
        <f>(B168/$I$4)*60-240+11</f>
        <v>-7.5999999999999943</v>
      </c>
      <c r="T168" s="22">
        <f>(B168/$J$4)*60-180+11</f>
        <v>36.953488372093005</v>
      </c>
      <c r="U168" s="22">
        <f t="shared" si="107"/>
        <v>23.521739130434753</v>
      </c>
      <c r="V168" s="43"/>
    </row>
    <row r="169" spans="1:22" x14ac:dyDescent="0.25">
      <c r="A169" s="1">
        <v>156</v>
      </c>
      <c r="B169" s="39">
        <v>148.4</v>
      </c>
      <c r="E169" t="s">
        <v>2</v>
      </c>
      <c r="F169" t="s">
        <v>83</v>
      </c>
      <c r="H169" s="32">
        <f>$H$14-B169</f>
        <v>55.5</v>
      </c>
      <c r="I169" s="21" t="str">
        <f t="shared" si="104"/>
        <v>16:03</v>
      </c>
      <c r="J169" s="21" t="str">
        <f t="shared" si="105"/>
        <v>15:48</v>
      </c>
      <c r="K169" s="21" t="str">
        <f t="shared" si="106"/>
        <v>15:34</v>
      </c>
      <c r="L169" s="13" t="e">
        <f>(#REF!/$I$4)*60</f>
        <v>#REF!</v>
      </c>
      <c r="M169" s="14" t="e">
        <f t="shared" si="102"/>
        <v>#REF!</v>
      </c>
      <c r="N169" s="17" t="e">
        <f>(#REF!/$J$4)*60</f>
        <v>#REF!</v>
      </c>
      <c r="O169" s="14" t="e">
        <f t="shared" si="103"/>
        <v>#REF!</v>
      </c>
      <c r="P169" s="19" t="e">
        <f>(#REF!/$K$4)*60</f>
        <v>#REF!</v>
      </c>
      <c r="Q169" s="14" t="e">
        <f t="shared" si="74"/>
        <v>#REF!</v>
      </c>
      <c r="S169" s="22">
        <f>(B169/$I$4)*60-240+11</f>
        <v>-6.4000000000000057</v>
      </c>
      <c r="T169" s="22">
        <f>(B169/$J$4)*60-180+11</f>
        <v>38.069767441860478</v>
      </c>
      <c r="U169" s="22">
        <f t="shared" si="107"/>
        <v>24.565217391304344</v>
      </c>
      <c r="V169" s="43"/>
    </row>
    <row r="170" spans="1:22" x14ac:dyDescent="0.25">
      <c r="A170" s="1">
        <v>157</v>
      </c>
      <c r="B170" s="39">
        <v>150.1</v>
      </c>
      <c r="D170" t="s">
        <v>28</v>
      </c>
      <c r="E170" t="s">
        <v>3</v>
      </c>
      <c r="F170" t="s">
        <v>221</v>
      </c>
      <c r="H170" s="32">
        <f t="shared" ref="H170:H183" si="108">$H$14-B170</f>
        <v>53.800000000000011</v>
      </c>
      <c r="I170" s="21" t="str">
        <f t="shared" si="104"/>
        <v>16:06</v>
      </c>
      <c r="J170" s="21" t="str">
        <f t="shared" si="105"/>
        <v>15:50</v>
      </c>
      <c r="K170" s="21" t="str">
        <f t="shared" si="106"/>
        <v>15:36</v>
      </c>
      <c r="L170" s="13" t="e">
        <f>(#REF!/$I$4)*60</f>
        <v>#REF!</v>
      </c>
      <c r="M170" s="14" t="e">
        <f t="shared" si="102"/>
        <v>#REF!</v>
      </c>
      <c r="N170" s="17" t="e">
        <f>(#REF!/$J$4)*60</f>
        <v>#REF!</v>
      </c>
      <c r="O170" s="14" t="e">
        <f t="shared" si="103"/>
        <v>#REF!</v>
      </c>
      <c r="P170" s="19" t="e">
        <f>(#REF!/$K$4)*60</f>
        <v>#REF!</v>
      </c>
      <c r="Q170" s="14" t="e">
        <f>(P170+$M$14)-240</f>
        <v>#REF!</v>
      </c>
      <c r="S170" s="22">
        <f t="shared" ref="S170:S183" si="109">(B170/$I$4)*60-240+11</f>
        <v>-3.8499999999999943</v>
      </c>
      <c r="T170" s="22">
        <f t="shared" ref="T170:T183" si="110">(B170/$J$4)*60-240+11</f>
        <v>-19.558139534883736</v>
      </c>
      <c r="U170" s="22">
        <f t="shared" si="107"/>
        <v>26.782608695652158</v>
      </c>
      <c r="V170" s="43"/>
    </row>
    <row r="171" spans="1:22" x14ac:dyDescent="0.25">
      <c r="A171" s="1">
        <v>158</v>
      </c>
      <c r="B171" s="39">
        <v>150.9</v>
      </c>
      <c r="E171" t="s">
        <v>49</v>
      </c>
      <c r="F171" t="s">
        <v>222</v>
      </c>
      <c r="H171" s="32">
        <f t="shared" si="108"/>
        <v>53</v>
      </c>
      <c r="I171" s="21" t="str">
        <f t="shared" si="104"/>
        <v>16:07</v>
      </c>
      <c r="J171" s="21" t="str">
        <f t="shared" si="105"/>
        <v>15:51</v>
      </c>
      <c r="K171" s="21" t="str">
        <f t="shared" si="106"/>
        <v>15:37</v>
      </c>
      <c r="L171" s="13"/>
      <c r="M171" s="14"/>
      <c r="N171" s="17"/>
      <c r="O171" s="14"/>
      <c r="P171" s="19"/>
      <c r="Q171" s="14"/>
      <c r="S171" s="22">
        <f t="shared" si="109"/>
        <v>-2.6500000000000057</v>
      </c>
      <c r="T171" s="22">
        <f t="shared" si="110"/>
        <v>-18.441860465116264</v>
      </c>
      <c r="U171" s="22">
        <f t="shared" si="107"/>
        <v>27.826086956521749</v>
      </c>
      <c r="V171" s="43"/>
    </row>
    <row r="172" spans="1:22" x14ac:dyDescent="0.25">
      <c r="A172" s="1">
        <v>159</v>
      </c>
      <c r="B172" s="39">
        <v>151.69999999999999</v>
      </c>
      <c r="E172" t="s">
        <v>2</v>
      </c>
      <c r="F172" t="s">
        <v>222</v>
      </c>
      <c r="H172" s="32">
        <f t="shared" si="108"/>
        <v>52.200000000000017</v>
      </c>
      <c r="I172" s="21" t="str">
        <f t="shared" si="104"/>
        <v>16:08</v>
      </c>
      <c r="J172" s="21" t="str">
        <f t="shared" si="105"/>
        <v>15:52</v>
      </c>
      <c r="K172" s="21" t="str">
        <f t="shared" si="106"/>
        <v>15:38</v>
      </c>
      <c r="L172" s="13"/>
      <c r="M172" s="14"/>
      <c r="N172" s="17"/>
      <c r="O172" s="14"/>
      <c r="P172" s="19"/>
      <c r="Q172" s="14"/>
      <c r="S172" s="22">
        <f t="shared" si="109"/>
        <v>-1.4500000000000171</v>
      </c>
      <c r="T172" s="22"/>
      <c r="U172" s="22">
        <f t="shared" si="107"/>
        <v>28.869565217391312</v>
      </c>
      <c r="V172" s="43"/>
    </row>
    <row r="173" spans="1:22" x14ac:dyDescent="0.25">
      <c r="A173" s="1">
        <v>160</v>
      </c>
      <c r="B173" s="39">
        <v>152.6</v>
      </c>
      <c r="D173" t="s">
        <v>7</v>
      </c>
      <c r="E173" t="s">
        <v>2</v>
      </c>
      <c r="F173" t="s">
        <v>223</v>
      </c>
      <c r="H173" s="32">
        <f t="shared" si="108"/>
        <v>51.300000000000011</v>
      </c>
      <c r="I173" s="21" t="str">
        <f t="shared" si="104"/>
        <v>16:09</v>
      </c>
      <c r="J173" s="21" t="str">
        <f t="shared" si="105"/>
        <v>15:53</v>
      </c>
      <c r="K173" s="21" t="str">
        <f t="shared" si="106"/>
        <v>15:40</v>
      </c>
      <c r="L173" s="13"/>
      <c r="M173" s="14"/>
      <c r="N173" s="17"/>
      <c r="O173" s="14"/>
      <c r="P173" s="19"/>
      <c r="Q173" s="14"/>
      <c r="S173" s="22">
        <f t="shared" si="109"/>
        <v>-9.9999999999994316E-2</v>
      </c>
      <c r="T173" s="22"/>
      <c r="U173" s="22">
        <f t="shared" si="107"/>
        <v>30.043478260869563</v>
      </c>
      <c r="V173" s="43"/>
    </row>
    <row r="174" spans="1:22" x14ac:dyDescent="0.25">
      <c r="A174" s="1">
        <v>161</v>
      </c>
      <c r="B174" s="39">
        <v>152.69999999999999</v>
      </c>
      <c r="E174" t="s">
        <v>2</v>
      </c>
      <c r="F174" t="s">
        <v>224</v>
      </c>
      <c r="H174" s="32">
        <f t="shared" si="108"/>
        <v>51.200000000000017</v>
      </c>
      <c r="I174" s="21" t="str">
        <f t="shared" si="104"/>
        <v>16:10</v>
      </c>
      <c r="J174" s="21" t="str">
        <f t="shared" si="105"/>
        <v>15:54</v>
      </c>
      <c r="K174" s="21" t="str">
        <f t="shared" si="106"/>
        <v>15:40</v>
      </c>
      <c r="L174" s="13"/>
      <c r="M174" s="14"/>
      <c r="N174" s="17"/>
      <c r="O174" s="14"/>
      <c r="P174" s="19"/>
      <c r="Q174" s="14"/>
      <c r="S174" s="22">
        <f t="shared" si="109"/>
        <v>4.9999999999982947E-2</v>
      </c>
      <c r="T174" s="22"/>
      <c r="U174" s="22">
        <f t="shared" si="107"/>
        <v>30.173913043478251</v>
      </c>
      <c r="V174" s="43"/>
    </row>
    <row r="175" spans="1:22" x14ac:dyDescent="0.25">
      <c r="A175" s="1">
        <v>162</v>
      </c>
      <c r="B175" s="39">
        <v>153</v>
      </c>
      <c r="E175" t="s">
        <v>2</v>
      </c>
      <c r="F175" t="s">
        <v>109</v>
      </c>
      <c r="H175" s="32">
        <f t="shared" si="108"/>
        <v>50.900000000000006</v>
      </c>
      <c r="I175" s="21" t="str">
        <f t="shared" si="104"/>
        <v>16:10</v>
      </c>
      <c r="J175" s="21" t="str">
        <f t="shared" si="105"/>
        <v>15:54</v>
      </c>
      <c r="K175" s="21" t="str">
        <f t="shared" si="106"/>
        <v>15:40</v>
      </c>
      <c r="L175" s="13"/>
      <c r="M175" s="14"/>
      <c r="N175" s="17"/>
      <c r="O175" s="14"/>
      <c r="P175" s="19"/>
      <c r="Q175" s="14"/>
      <c r="S175" s="22">
        <f t="shared" si="109"/>
        <v>0.5</v>
      </c>
      <c r="T175" s="22"/>
      <c r="U175" s="22">
        <f t="shared" si="107"/>
        <v>30.565217391304344</v>
      </c>
      <c r="V175" s="43"/>
    </row>
    <row r="176" spans="1:22" x14ac:dyDescent="0.25">
      <c r="A176" s="1">
        <v>163</v>
      </c>
      <c r="B176" s="39">
        <v>153.19999999999999</v>
      </c>
      <c r="E176" t="s">
        <v>2</v>
      </c>
      <c r="F176" t="s">
        <v>84</v>
      </c>
      <c r="H176" s="32">
        <f t="shared" si="108"/>
        <v>50.700000000000017</v>
      </c>
      <c r="I176" s="21" t="str">
        <f t="shared" si="104"/>
        <v>16:10</v>
      </c>
      <c r="J176" s="21" t="str">
        <f t="shared" si="105"/>
        <v>15:54</v>
      </c>
      <c r="K176" s="21" t="str">
        <f t="shared" si="106"/>
        <v>15:40</v>
      </c>
      <c r="L176" s="13" t="e">
        <f>(#REF!/$I$4)*60</f>
        <v>#REF!</v>
      </c>
      <c r="M176" s="14" t="e">
        <f t="shared" si="102"/>
        <v>#REF!</v>
      </c>
      <c r="N176" s="17" t="e">
        <f>(#REF!/$J$4)*60</f>
        <v>#REF!</v>
      </c>
      <c r="O176" s="14" t="e">
        <f t="shared" si="103"/>
        <v>#REF!</v>
      </c>
      <c r="P176" s="19" t="e">
        <f>(#REF!/$K$4)*60</f>
        <v>#REF!</v>
      </c>
      <c r="Q176" s="14" t="e">
        <f t="shared" ref="Q176:Q224" si="111">(P176+$M$14)-240</f>
        <v>#REF!</v>
      </c>
      <c r="S176" s="22">
        <f t="shared" si="109"/>
        <v>0.79999999999998295</v>
      </c>
      <c r="T176" s="22">
        <f t="shared" si="110"/>
        <v>-15.232558139534888</v>
      </c>
      <c r="U176" s="22">
        <f t="shared" ref="U176:U183" si="112">(B176/$K$4)*60-240+11</f>
        <v>-29.173913043478279</v>
      </c>
      <c r="V176" s="43"/>
    </row>
    <row r="177" spans="1:22" x14ac:dyDescent="0.25">
      <c r="A177" s="1">
        <v>164</v>
      </c>
      <c r="B177" s="39">
        <v>153.9</v>
      </c>
      <c r="E177" t="s">
        <v>49</v>
      </c>
      <c r="F177" t="s">
        <v>84</v>
      </c>
      <c r="H177" s="32">
        <f t="shared" si="108"/>
        <v>50</v>
      </c>
      <c r="I177" s="21" t="str">
        <f t="shared" si="104"/>
        <v>16:11</v>
      </c>
      <c r="J177" s="21" t="str">
        <f t="shared" si="105"/>
        <v>15:55</v>
      </c>
      <c r="K177" s="21" t="str">
        <f t="shared" si="106"/>
        <v>15:41</v>
      </c>
      <c r="L177" s="13" t="e">
        <f>(#REF!/$I$4)*60</f>
        <v>#REF!</v>
      </c>
      <c r="M177" s="14" t="e">
        <f t="shared" si="102"/>
        <v>#REF!</v>
      </c>
      <c r="N177" s="17" t="e">
        <f>(#REF!/$J$4)*60</f>
        <v>#REF!</v>
      </c>
      <c r="O177" s="14" t="e">
        <f t="shared" si="103"/>
        <v>#REF!</v>
      </c>
      <c r="P177" s="19" t="e">
        <f>(#REF!/$K$4)*60</f>
        <v>#REF!</v>
      </c>
      <c r="Q177" s="14" t="e">
        <f t="shared" si="111"/>
        <v>#REF!</v>
      </c>
      <c r="S177" s="22">
        <f t="shared" si="109"/>
        <v>1.8500000000000227</v>
      </c>
      <c r="T177" s="22">
        <f t="shared" si="110"/>
        <v>-14.255813953488342</v>
      </c>
      <c r="U177" s="22">
        <f t="shared" si="112"/>
        <v>-28.260869565217376</v>
      </c>
      <c r="V177" s="43"/>
    </row>
    <row r="178" spans="1:22" x14ac:dyDescent="0.25">
      <c r="A178" s="1">
        <v>165</v>
      </c>
      <c r="B178" s="39">
        <v>154.30000000000001</v>
      </c>
      <c r="E178" t="s">
        <v>2</v>
      </c>
      <c r="F178" t="s">
        <v>84</v>
      </c>
      <c r="H178" s="32">
        <f t="shared" si="108"/>
        <v>49.599999999999994</v>
      </c>
      <c r="I178" s="21" t="str">
        <f t="shared" si="104"/>
        <v>16:12</v>
      </c>
      <c r="J178" s="21" t="str">
        <f t="shared" si="105"/>
        <v>15:56</v>
      </c>
      <c r="K178" s="21" t="str">
        <f t="shared" si="106"/>
        <v>15:42</v>
      </c>
      <c r="L178" s="13" t="e">
        <f>(#REF!/$I$4)*60</f>
        <v>#REF!</v>
      </c>
      <c r="M178" s="14" t="e">
        <f t="shared" si="102"/>
        <v>#REF!</v>
      </c>
      <c r="N178" s="17" t="e">
        <f>(#REF!/$J$4)*60</f>
        <v>#REF!</v>
      </c>
      <c r="O178" s="14" t="e">
        <f t="shared" si="103"/>
        <v>#REF!</v>
      </c>
      <c r="P178" s="19" t="e">
        <f>(#REF!/$K$4)*60</f>
        <v>#REF!</v>
      </c>
      <c r="Q178" s="14" t="e">
        <f t="shared" si="111"/>
        <v>#REF!</v>
      </c>
      <c r="S178" s="22">
        <f t="shared" si="109"/>
        <v>2.4500000000000171</v>
      </c>
      <c r="T178" s="22">
        <f t="shared" si="110"/>
        <v>-13.697674418604635</v>
      </c>
      <c r="U178" s="22">
        <f t="shared" si="112"/>
        <v>-27.739130434782595</v>
      </c>
      <c r="V178" s="43"/>
    </row>
    <row r="179" spans="1:22" x14ac:dyDescent="0.25">
      <c r="A179" s="1">
        <v>166</v>
      </c>
      <c r="B179" s="39">
        <v>155.1</v>
      </c>
      <c r="E179" t="s">
        <v>5</v>
      </c>
      <c r="F179" t="s">
        <v>256</v>
      </c>
      <c r="H179" s="32">
        <f t="shared" si="108"/>
        <v>48.800000000000011</v>
      </c>
      <c r="I179" s="21" t="str">
        <f t="shared" si="104"/>
        <v>16:13</v>
      </c>
      <c r="J179" s="21" t="str">
        <f t="shared" si="105"/>
        <v>15:57</v>
      </c>
      <c r="K179" s="21" t="str">
        <f t="shared" si="106"/>
        <v>15:43</v>
      </c>
      <c r="L179" s="13" t="e">
        <f>(#REF!/$I$4)*60</f>
        <v>#REF!</v>
      </c>
      <c r="M179" s="14" t="e">
        <f t="shared" si="102"/>
        <v>#REF!</v>
      </c>
      <c r="N179" s="17" t="e">
        <f>(#REF!/$J$4)*60</f>
        <v>#REF!</v>
      </c>
      <c r="O179" s="14" t="e">
        <f t="shared" si="103"/>
        <v>#REF!</v>
      </c>
      <c r="P179" s="19" t="e">
        <f>(#REF!/$K$4)*60</f>
        <v>#REF!</v>
      </c>
      <c r="Q179" s="14" t="e">
        <f t="shared" si="111"/>
        <v>#REF!</v>
      </c>
      <c r="S179" s="22">
        <f t="shared" si="109"/>
        <v>3.6500000000000057</v>
      </c>
      <c r="T179" s="22">
        <f t="shared" si="110"/>
        <v>-12.581395348837219</v>
      </c>
      <c r="U179" s="22">
        <f t="shared" si="112"/>
        <v>-26.695652173913061</v>
      </c>
      <c r="V179" s="43"/>
    </row>
    <row r="180" spans="1:22" x14ac:dyDescent="0.25">
      <c r="A180" s="1">
        <v>167</v>
      </c>
      <c r="B180" s="39">
        <v>156.19999999999999</v>
      </c>
      <c r="E180" t="s">
        <v>3</v>
      </c>
      <c r="F180" t="s">
        <v>85</v>
      </c>
      <c r="H180" s="32">
        <f t="shared" si="108"/>
        <v>47.700000000000017</v>
      </c>
      <c r="I180" s="21" t="str">
        <f t="shared" si="104"/>
        <v>16:15</v>
      </c>
      <c r="J180" s="21" t="str">
        <f t="shared" si="105"/>
        <v>15:58</v>
      </c>
      <c r="K180" s="21" t="str">
        <f t="shared" si="106"/>
        <v>15:44</v>
      </c>
      <c r="L180" s="13" t="e">
        <f>(#REF!/$I$4)*60</f>
        <v>#REF!</v>
      </c>
      <c r="M180" s="14" t="e">
        <f t="shared" si="102"/>
        <v>#REF!</v>
      </c>
      <c r="N180" s="17" t="e">
        <f>(#REF!/$J$4)*60</f>
        <v>#REF!</v>
      </c>
      <c r="O180" s="14" t="e">
        <f t="shared" si="103"/>
        <v>#REF!</v>
      </c>
      <c r="P180" s="19" t="e">
        <f>(#REF!/$K$4)*60</f>
        <v>#REF!</v>
      </c>
      <c r="Q180" s="14" t="e">
        <f t="shared" si="111"/>
        <v>#REF!</v>
      </c>
      <c r="S180" s="22">
        <f t="shared" si="109"/>
        <v>5.2999999999999829</v>
      </c>
      <c r="T180" s="22">
        <f t="shared" si="110"/>
        <v>-11.046511627906995</v>
      </c>
      <c r="U180" s="22">
        <f t="shared" si="112"/>
        <v>-25.260869565217405</v>
      </c>
      <c r="V180" s="43"/>
    </row>
    <row r="181" spans="1:22" x14ac:dyDescent="0.25">
      <c r="A181" s="1">
        <v>168</v>
      </c>
      <c r="B181" s="39"/>
      <c r="D181" s="23" t="s">
        <v>163</v>
      </c>
      <c r="H181" s="32"/>
      <c r="I181" s="21"/>
      <c r="J181" s="21"/>
      <c r="K181" s="21"/>
      <c r="L181" s="13"/>
      <c r="M181" s="14"/>
      <c r="N181" s="17"/>
      <c r="O181" s="14"/>
      <c r="P181" s="19"/>
      <c r="Q181" s="14"/>
      <c r="S181" s="22"/>
      <c r="T181" s="22"/>
      <c r="U181" s="22"/>
      <c r="V181" s="43"/>
    </row>
    <row r="182" spans="1:22" x14ac:dyDescent="0.25">
      <c r="A182" s="1">
        <v>169</v>
      </c>
      <c r="B182" s="39">
        <v>156.30000000000001</v>
      </c>
      <c r="D182" t="s">
        <v>134</v>
      </c>
      <c r="E182" t="s">
        <v>2</v>
      </c>
      <c r="F182" t="s">
        <v>86</v>
      </c>
      <c r="H182" s="32">
        <f t="shared" si="108"/>
        <v>47.599999999999994</v>
      </c>
      <c r="I182" s="21" t="str">
        <f>TEXT(((B182/$I$4)/24)+$I$14,"u:mm")</f>
        <v>16:15</v>
      </c>
      <c r="J182" s="21" t="str">
        <f>TEXT(((B182/$J$4)/24)+$J$14,"u:mm")</f>
        <v>15:59</v>
      </c>
      <c r="K182" s="21" t="str">
        <f>TEXT(((B182/$K$4)/24)+$K$14,"u:mm")</f>
        <v>15:44</v>
      </c>
      <c r="L182" s="13" t="e">
        <f>(#REF!/$I$4)*60</f>
        <v>#REF!</v>
      </c>
      <c r="M182" s="14" t="e">
        <f t="shared" si="102"/>
        <v>#REF!</v>
      </c>
      <c r="N182" s="17" t="e">
        <f>(#REF!/$J$4)*60</f>
        <v>#REF!</v>
      </c>
      <c r="O182" s="14" t="e">
        <f t="shared" si="103"/>
        <v>#REF!</v>
      </c>
      <c r="P182" s="19" t="e">
        <f>(#REF!/$K$4)*60</f>
        <v>#REF!</v>
      </c>
      <c r="Q182" s="14" t="e">
        <f t="shared" si="111"/>
        <v>#REF!</v>
      </c>
      <c r="S182" s="22">
        <f t="shared" si="109"/>
        <v>5.4500000000000171</v>
      </c>
      <c r="T182" s="22">
        <f t="shared" si="110"/>
        <v>-10.906976744186039</v>
      </c>
      <c r="U182" s="22">
        <f t="shared" si="112"/>
        <v>-25.130434782608688</v>
      </c>
      <c r="V182" s="43"/>
    </row>
    <row r="183" spans="1:22" x14ac:dyDescent="0.25">
      <c r="A183" s="1">
        <v>170</v>
      </c>
      <c r="B183" s="39">
        <v>156.6</v>
      </c>
      <c r="E183" t="s">
        <v>2</v>
      </c>
      <c r="F183" t="s">
        <v>86</v>
      </c>
      <c r="H183" s="32">
        <f t="shared" si="108"/>
        <v>47.300000000000011</v>
      </c>
      <c r="I183" s="21" t="str">
        <f>TEXT(((B183/$I$4)/24)+$I$14,"u:mm")</f>
        <v>16:15</v>
      </c>
      <c r="J183" s="21" t="str">
        <f>TEXT(((B183/$J$4)/24)+$J$14,"u:mm")</f>
        <v>15:59</v>
      </c>
      <c r="K183" s="21" t="str">
        <f>TEXT(((B183/$K$4)/24)+$K$14,"u:mm")</f>
        <v>15:45</v>
      </c>
      <c r="L183" s="13" t="e">
        <f>(#REF!/$I$4)*60</f>
        <v>#REF!</v>
      </c>
      <c r="M183" s="14" t="e">
        <f t="shared" si="102"/>
        <v>#REF!</v>
      </c>
      <c r="N183" s="17" t="e">
        <f>(#REF!/$J$4)*60</f>
        <v>#REF!</v>
      </c>
      <c r="O183" s="14" t="e">
        <f t="shared" si="103"/>
        <v>#REF!</v>
      </c>
      <c r="P183" s="19" t="e">
        <f>(#REF!/$K$4)*60</f>
        <v>#REF!</v>
      </c>
      <c r="Q183" s="14" t="e">
        <f t="shared" si="111"/>
        <v>#REF!</v>
      </c>
      <c r="S183" s="22">
        <f t="shared" si="109"/>
        <v>5.9000000000000057</v>
      </c>
      <c r="T183" s="22">
        <f t="shared" si="110"/>
        <v>-10.488372093023258</v>
      </c>
      <c r="U183" s="22">
        <f t="shared" si="112"/>
        <v>-24.739130434782624</v>
      </c>
      <c r="V183" s="43"/>
    </row>
    <row r="184" spans="1:22" x14ac:dyDescent="0.25">
      <c r="A184" s="1">
        <v>171</v>
      </c>
      <c r="B184" s="39">
        <v>157.30000000000001</v>
      </c>
      <c r="E184" t="s">
        <v>3</v>
      </c>
      <c r="F184" t="s">
        <v>196</v>
      </c>
      <c r="H184" s="32">
        <f>$H$14-B184</f>
        <v>46.599999999999994</v>
      </c>
      <c r="I184" s="21" t="str">
        <f t="shared" ref="I184:I193" si="113">TEXT(((B184/$I$4)/24)+$I$14,"u:mm")</f>
        <v>16:16</v>
      </c>
      <c r="J184" s="21" t="str">
        <f t="shared" ref="J184:J193" si="114">TEXT(((B184/$J$4)/24)+$J$14,"u:mm")</f>
        <v>16:00</v>
      </c>
      <c r="K184" s="21" t="str">
        <f t="shared" ref="K184:K193" si="115">TEXT(((B184/$K$4)/24)+$K$14,"u:mm")</f>
        <v>15:46</v>
      </c>
      <c r="L184" s="13" t="e">
        <f>(#REF!/$I$4)*60</f>
        <v>#REF!</v>
      </c>
      <c r="M184" s="14" t="e">
        <f t="shared" si="102"/>
        <v>#REF!</v>
      </c>
      <c r="N184" s="17" t="e">
        <f>(#REF!/$J$4)*60</f>
        <v>#REF!</v>
      </c>
      <c r="O184" s="14" t="e">
        <f t="shared" si="103"/>
        <v>#REF!</v>
      </c>
      <c r="P184" s="19" t="e">
        <f>(#REF!/$K$4)*60</f>
        <v>#REF!</v>
      </c>
      <c r="Q184" s="14" t="e">
        <f t="shared" si="111"/>
        <v>#REF!</v>
      </c>
      <c r="S184" s="22">
        <f>(B184/$I$4)*60-240+11</f>
        <v>6.9500000000000171</v>
      </c>
      <c r="T184" s="22">
        <f>(B184/$J$4)*60-240+11</f>
        <v>-9.5116279069767415</v>
      </c>
      <c r="U184" s="22">
        <f>(B184/$K$4)*60-240+11</f>
        <v>-23.826086956521721</v>
      </c>
      <c r="V184" s="43"/>
    </row>
    <row r="185" spans="1:22" x14ac:dyDescent="0.25">
      <c r="A185" s="1">
        <v>172</v>
      </c>
      <c r="B185" s="39">
        <v>157.4</v>
      </c>
      <c r="E185" t="s">
        <v>3</v>
      </c>
      <c r="F185" t="s">
        <v>197</v>
      </c>
      <c r="H185" s="32">
        <f t="shared" ref="H185:H189" si="116">$H$14-B185</f>
        <v>46.5</v>
      </c>
      <c r="I185" s="21" t="str">
        <f t="shared" si="113"/>
        <v>16:17</v>
      </c>
      <c r="J185" s="21" t="str">
        <f t="shared" si="114"/>
        <v>16:00</v>
      </c>
      <c r="K185" s="21" t="str">
        <f t="shared" si="115"/>
        <v>15:46</v>
      </c>
      <c r="L185" s="13"/>
      <c r="M185" s="14"/>
      <c r="N185" s="17"/>
      <c r="O185" s="14"/>
      <c r="P185" s="19"/>
      <c r="Q185" s="14"/>
      <c r="S185" s="22"/>
      <c r="T185" s="22"/>
      <c r="U185" s="22"/>
      <c r="V185" s="43"/>
    </row>
    <row r="186" spans="1:22" ht="18.75" x14ac:dyDescent="0.3">
      <c r="A186" s="1">
        <v>173</v>
      </c>
      <c r="B186" s="39"/>
      <c r="C186" s="24">
        <v>11</v>
      </c>
      <c r="D186" s="25" t="s">
        <v>31</v>
      </c>
      <c r="E186" s="26" t="s">
        <v>288</v>
      </c>
      <c r="F186" s="26"/>
      <c r="G186" s="26"/>
      <c r="H186" s="32"/>
      <c r="I186" s="21"/>
      <c r="J186" s="21"/>
      <c r="K186" s="21"/>
      <c r="L186" s="13">
        <f>(C186/$I$4)*60</f>
        <v>16.5</v>
      </c>
      <c r="M186" s="14">
        <f t="shared" ref="M186" si="117">(L186+$M$14)-240</f>
        <v>-212.5</v>
      </c>
      <c r="N186" s="17">
        <f>(C186/$J$4)*60</f>
        <v>15.348837209302326</v>
      </c>
      <c r="O186" s="14">
        <f t="shared" ref="O186" si="118">(N186+$M$14)-240</f>
        <v>-213.65116279069767</v>
      </c>
      <c r="P186" s="19">
        <f>(C186/$K$4)*60</f>
        <v>14.347826086956522</v>
      </c>
      <c r="Q186" s="14">
        <f t="shared" ref="Q186" si="119">(P186+$M$14)-240</f>
        <v>-214.65217391304347</v>
      </c>
      <c r="S186" s="22">
        <f>(C186/$I$4)*60-240+11</f>
        <v>-212.5</v>
      </c>
      <c r="T186" s="22">
        <f>(C186/$J$4)*60-240+11</f>
        <v>-213.65116279069767</v>
      </c>
      <c r="U186" s="22">
        <f>(C186/$K$4)*60-240+11</f>
        <v>-214.65217391304347</v>
      </c>
      <c r="V186" s="40"/>
    </row>
    <row r="187" spans="1:22" x14ac:dyDescent="0.25">
      <c r="A187" s="1">
        <v>174</v>
      </c>
      <c r="B187" s="39">
        <v>158.19999999999999</v>
      </c>
      <c r="E187" t="s">
        <v>2</v>
      </c>
      <c r="F187" t="s">
        <v>117</v>
      </c>
      <c r="H187" s="32">
        <f t="shared" si="116"/>
        <v>45.700000000000017</v>
      </c>
      <c r="I187" s="21" t="str">
        <f t="shared" si="113"/>
        <v>16:18</v>
      </c>
      <c r="J187" s="21" t="str">
        <f t="shared" si="114"/>
        <v>16:01</v>
      </c>
      <c r="K187" s="21" t="str">
        <f t="shared" si="115"/>
        <v>15:47</v>
      </c>
      <c r="L187" s="13"/>
      <c r="M187" s="14"/>
      <c r="N187" s="17"/>
      <c r="O187" s="14"/>
      <c r="P187" s="19"/>
      <c r="Q187" s="14"/>
      <c r="S187" s="22"/>
      <c r="T187" s="22"/>
      <c r="U187" s="22"/>
      <c r="V187" s="43"/>
    </row>
    <row r="188" spans="1:22" x14ac:dyDescent="0.25">
      <c r="A188" s="1">
        <v>175</v>
      </c>
      <c r="B188" s="39">
        <v>158.80000000000001</v>
      </c>
      <c r="E188" t="s">
        <v>49</v>
      </c>
      <c r="F188" t="s">
        <v>117</v>
      </c>
      <c r="H188" s="32">
        <f t="shared" si="116"/>
        <v>45.099999999999994</v>
      </c>
      <c r="I188" s="21" t="str">
        <f t="shared" si="113"/>
        <v>16:19</v>
      </c>
      <c r="J188" s="21" t="str">
        <f t="shared" si="114"/>
        <v>16:02</v>
      </c>
      <c r="K188" s="21" t="str">
        <f t="shared" si="115"/>
        <v>15:48</v>
      </c>
      <c r="L188" s="13"/>
      <c r="M188" s="14"/>
      <c r="N188" s="17"/>
      <c r="O188" s="14"/>
      <c r="P188" s="19"/>
      <c r="Q188" s="14"/>
      <c r="S188" s="22"/>
      <c r="T188" s="22"/>
      <c r="U188" s="22"/>
      <c r="V188" s="43"/>
    </row>
    <row r="189" spans="1:22" x14ac:dyDescent="0.25">
      <c r="A189" s="1">
        <v>176</v>
      </c>
      <c r="B189" s="39">
        <v>159</v>
      </c>
      <c r="E189" t="s">
        <v>2</v>
      </c>
      <c r="F189" t="s">
        <v>117</v>
      </c>
      <c r="H189" s="32">
        <f t="shared" si="116"/>
        <v>44.900000000000006</v>
      </c>
      <c r="I189" s="21" t="str">
        <f t="shared" si="113"/>
        <v>16:19</v>
      </c>
      <c r="J189" s="21" t="str">
        <f t="shared" si="114"/>
        <v>16:02</v>
      </c>
      <c r="K189" s="21" t="str">
        <f t="shared" si="115"/>
        <v>15:48</v>
      </c>
      <c r="L189" s="13"/>
      <c r="M189" s="14"/>
      <c r="N189" s="17"/>
      <c r="O189" s="14"/>
      <c r="P189" s="19"/>
      <c r="Q189" s="14"/>
      <c r="S189" s="22"/>
      <c r="T189" s="22"/>
      <c r="U189" s="22"/>
      <c r="V189" s="43"/>
    </row>
    <row r="190" spans="1:22" x14ac:dyDescent="0.25">
      <c r="A190" s="1">
        <v>177</v>
      </c>
      <c r="B190" s="39">
        <v>159.4</v>
      </c>
      <c r="E190" t="s">
        <v>3</v>
      </c>
      <c r="F190" t="s">
        <v>32</v>
      </c>
      <c r="H190" s="32">
        <f>$H$14-B190</f>
        <v>44.5</v>
      </c>
      <c r="I190" s="21" t="str">
        <f t="shared" si="113"/>
        <v>16:20</v>
      </c>
      <c r="J190" s="21" t="str">
        <f t="shared" si="114"/>
        <v>16:03</v>
      </c>
      <c r="K190" s="21" t="str">
        <f t="shared" si="115"/>
        <v>15:48</v>
      </c>
      <c r="L190" s="13" t="e">
        <f>(#REF!/$I$4)*60</f>
        <v>#REF!</v>
      </c>
      <c r="M190" s="14" t="e">
        <f t="shared" si="102"/>
        <v>#REF!</v>
      </c>
      <c r="N190" s="17" t="e">
        <f>(#REF!/$J$4)*60</f>
        <v>#REF!</v>
      </c>
      <c r="O190" s="14" t="e">
        <f t="shared" si="103"/>
        <v>#REF!</v>
      </c>
      <c r="P190" s="19" t="e">
        <f>(#REF!/$K$4)*60</f>
        <v>#REF!</v>
      </c>
      <c r="Q190" s="14" t="e">
        <f t="shared" si="111"/>
        <v>#REF!</v>
      </c>
      <c r="S190" s="22">
        <f>(B190/$I$4)*60-240+11</f>
        <v>10.100000000000023</v>
      </c>
      <c r="T190" s="22">
        <f>(B190/$J$4)*60-240+11</f>
        <v>-6.5813953488371908</v>
      </c>
      <c r="U190" s="22">
        <f>(B190/$K$4)*60-240+11</f>
        <v>-21.086956521739125</v>
      </c>
      <c r="V190" s="43"/>
    </row>
    <row r="191" spans="1:22" x14ac:dyDescent="0.25">
      <c r="A191" s="1">
        <v>178</v>
      </c>
      <c r="B191" s="39">
        <v>159.9</v>
      </c>
      <c r="D191" t="s">
        <v>158</v>
      </c>
      <c r="E191" t="s">
        <v>3</v>
      </c>
      <c r="F191" t="s">
        <v>87</v>
      </c>
      <c r="H191" s="32">
        <f>$H$14-B191</f>
        <v>44</v>
      </c>
      <c r="I191" s="21" t="str">
        <f t="shared" si="113"/>
        <v>16:20</v>
      </c>
      <c r="J191" s="21" t="str">
        <f t="shared" si="114"/>
        <v>16:04</v>
      </c>
      <c r="K191" s="21" t="str">
        <f t="shared" si="115"/>
        <v>15:49</v>
      </c>
      <c r="L191" s="13" t="e">
        <f>(#REF!/$I$4)*60</f>
        <v>#REF!</v>
      </c>
      <c r="M191" s="14" t="e">
        <f t="shared" si="102"/>
        <v>#REF!</v>
      </c>
      <c r="N191" s="17" t="e">
        <f>(#REF!/$J$4)*60</f>
        <v>#REF!</v>
      </c>
      <c r="O191" s="14" t="e">
        <f t="shared" si="103"/>
        <v>#REF!</v>
      </c>
      <c r="P191" s="19" t="e">
        <f>(#REF!/$K$4)*60</f>
        <v>#REF!</v>
      </c>
      <c r="Q191" s="14" t="e">
        <f t="shared" si="111"/>
        <v>#REF!</v>
      </c>
      <c r="S191" s="22">
        <f>(B191/$I$4)*60-240+11</f>
        <v>10.849999999999994</v>
      </c>
      <c r="T191" s="22">
        <f>(B191/$J$4)*60-240+11</f>
        <v>-5.8837209302325562</v>
      </c>
      <c r="U191" s="22">
        <f>(B191/$K$4)*60-240+11</f>
        <v>-20.434782608695656</v>
      </c>
      <c r="V191" s="43"/>
    </row>
    <row r="192" spans="1:22" x14ac:dyDescent="0.25">
      <c r="A192" s="1">
        <v>179</v>
      </c>
      <c r="B192" s="83">
        <v>160.4</v>
      </c>
      <c r="E192" t="s">
        <v>2</v>
      </c>
      <c r="F192" t="s">
        <v>33</v>
      </c>
      <c r="G192" s="23" t="s">
        <v>211</v>
      </c>
      <c r="H192" s="79">
        <f>$H$14-B192</f>
        <v>43.5</v>
      </c>
      <c r="I192" s="21" t="str">
        <f t="shared" si="113"/>
        <v>16:21</v>
      </c>
      <c r="J192" s="21" t="str">
        <f t="shared" si="114"/>
        <v>16:04</v>
      </c>
      <c r="K192" s="21" t="str">
        <f t="shared" si="115"/>
        <v>15:50</v>
      </c>
      <c r="L192" s="13" t="e">
        <f>(#REF!/$I$4)*60</f>
        <v>#REF!</v>
      </c>
      <c r="M192" s="14" t="e">
        <f t="shared" si="102"/>
        <v>#REF!</v>
      </c>
      <c r="N192" s="17" t="e">
        <f>(#REF!/$J$4)*60</f>
        <v>#REF!</v>
      </c>
      <c r="O192" s="14" t="e">
        <f t="shared" si="103"/>
        <v>#REF!</v>
      </c>
      <c r="P192" s="19" t="e">
        <f>(#REF!/$K$4)*60</f>
        <v>#REF!</v>
      </c>
      <c r="Q192" s="14" t="e">
        <f t="shared" si="111"/>
        <v>#REF!</v>
      </c>
      <c r="S192" s="22">
        <f>(B192/$I$4)*60-240+11</f>
        <v>11.599999999999994</v>
      </c>
      <c r="T192" s="22">
        <f>(B192/$J$4)*60-240+11</f>
        <v>-5.1860465116278931</v>
      </c>
      <c r="U192" s="22">
        <f>(B192/$K$4)*60-240+11</f>
        <v>-19.782608695652158</v>
      </c>
      <c r="V192" s="42"/>
    </row>
    <row r="193" spans="1:22" x14ac:dyDescent="0.25">
      <c r="A193" s="1">
        <v>180</v>
      </c>
      <c r="B193" s="39">
        <v>161.5</v>
      </c>
      <c r="E193" t="s">
        <v>3</v>
      </c>
      <c r="F193" t="s">
        <v>88</v>
      </c>
      <c r="H193" s="32">
        <f>$H$14-B193</f>
        <v>42.400000000000006</v>
      </c>
      <c r="I193" s="21" t="str">
        <f t="shared" si="113"/>
        <v>16:23</v>
      </c>
      <c r="J193" s="21" t="str">
        <f t="shared" si="114"/>
        <v>16:06</v>
      </c>
      <c r="K193" s="21" t="str">
        <f t="shared" si="115"/>
        <v>15:51</v>
      </c>
      <c r="L193" s="13" t="e">
        <f>(#REF!/$I$4)*60</f>
        <v>#REF!</v>
      </c>
      <c r="M193" s="14" t="e">
        <f t="shared" si="102"/>
        <v>#REF!</v>
      </c>
      <c r="N193" s="17" t="e">
        <f>(#REF!/$J$4)*60</f>
        <v>#REF!</v>
      </c>
      <c r="O193" s="14" t="e">
        <f t="shared" si="103"/>
        <v>#REF!</v>
      </c>
      <c r="P193" s="19" t="e">
        <f>(#REF!/$K$4)*60</f>
        <v>#REF!</v>
      </c>
      <c r="Q193" s="14" t="e">
        <f t="shared" si="111"/>
        <v>#REF!</v>
      </c>
      <c r="S193" s="22">
        <f>(B193/$I$4)*60-240+11</f>
        <v>13.249999999999972</v>
      </c>
      <c r="T193" s="22">
        <f>(B193/$J$4)*60-240+11</f>
        <v>-3.6511627906976685</v>
      </c>
      <c r="U193" s="22">
        <f>(B193/$K$4)*60-240+11</f>
        <v>-18.34782608695653</v>
      </c>
      <c r="V193" s="43"/>
    </row>
    <row r="194" spans="1:22" ht="18.75" x14ac:dyDescent="0.3">
      <c r="A194" s="1">
        <v>181</v>
      </c>
      <c r="B194" s="39"/>
      <c r="C194" s="24">
        <v>12</v>
      </c>
      <c r="D194" s="25" t="s">
        <v>34</v>
      </c>
      <c r="E194" s="26" t="s">
        <v>287</v>
      </c>
      <c r="F194" s="26"/>
      <c r="G194" s="26" t="s">
        <v>27</v>
      </c>
      <c r="H194" s="32"/>
      <c r="I194" s="21"/>
      <c r="J194" s="21"/>
      <c r="K194" s="21"/>
      <c r="L194" s="13">
        <f>(C194/$I$4)*60</f>
        <v>18</v>
      </c>
      <c r="M194" s="14">
        <f t="shared" si="102"/>
        <v>-211</v>
      </c>
      <c r="N194" s="17">
        <f>(C194/$J$4)*60</f>
        <v>16.744186046511629</v>
      </c>
      <c r="O194" s="14">
        <f t="shared" si="103"/>
        <v>-212.25581395348837</v>
      </c>
      <c r="P194" s="19">
        <f>(C194/$K$4)*60</f>
        <v>15.652173913043478</v>
      </c>
      <c r="Q194" s="14">
        <f t="shared" si="111"/>
        <v>-213.34782608695653</v>
      </c>
      <c r="S194" s="22">
        <f>(C194/$I$4)*60-240+11</f>
        <v>-211</v>
      </c>
      <c r="T194" s="22">
        <f>(C194/$J$4)*60-240+11</f>
        <v>-212.25581395348837</v>
      </c>
      <c r="U194" s="22">
        <f>(C194/$K$4)*60-240+11</f>
        <v>-213.34782608695653</v>
      </c>
      <c r="V194" s="40"/>
    </row>
    <row r="195" spans="1:22" x14ac:dyDescent="0.25">
      <c r="A195" s="1">
        <v>182</v>
      </c>
      <c r="B195" s="83">
        <v>161.9</v>
      </c>
      <c r="E195" t="s">
        <v>2</v>
      </c>
      <c r="F195" t="s">
        <v>89</v>
      </c>
      <c r="G195" s="23" t="s">
        <v>211</v>
      </c>
      <c r="H195" s="32">
        <f>$H$14-B195</f>
        <v>42</v>
      </c>
      <c r="I195" s="21" t="str">
        <f>TEXT(((B195/$I$4)/24)+$I$14,"u:mm")</f>
        <v>16:23</v>
      </c>
      <c r="J195" s="21" t="str">
        <f>TEXT(((B195/$J$4)/24)+$J$14,"u:mm")</f>
        <v>16:06</v>
      </c>
      <c r="K195" s="21" t="str">
        <f>TEXT(((B195/$K$4)/24)+$K$14,"u:mm")</f>
        <v>15:52</v>
      </c>
      <c r="L195" s="13" t="e">
        <f>(#REF!/$I$4)*60</f>
        <v>#REF!</v>
      </c>
      <c r="M195" s="14" t="e">
        <f t="shared" si="102"/>
        <v>#REF!</v>
      </c>
      <c r="N195" s="17" t="e">
        <f>(#REF!/$J$4)*60</f>
        <v>#REF!</v>
      </c>
      <c r="O195" s="14" t="e">
        <f t="shared" si="103"/>
        <v>#REF!</v>
      </c>
      <c r="P195" s="19" t="e">
        <f>(#REF!/$K$4)*60</f>
        <v>#REF!</v>
      </c>
      <c r="Q195" s="14" t="e">
        <f t="shared" si="111"/>
        <v>#REF!</v>
      </c>
      <c r="S195" s="22">
        <f>(B195/$I$4)*60-240+11</f>
        <v>13.850000000000023</v>
      </c>
      <c r="T195" s="22">
        <f>(B195/$J$4)*60-240+11</f>
        <v>-3.0930232558139323</v>
      </c>
      <c r="U195" s="22">
        <f>(B195/$K$4)*60-240+11</f>
        <v>-17.826086956521721</v>
      </c>
      <c r="V195" s="42"/>
    </row>
    <row r="196" spans="1:22" x14ac:dyDescent="0.25">
      <c r="A196" s="1">
        <v>183</v>
      </c>
      <c r="B196" s="39">
        <v>162.9</v>
      </c>
      <c r="E196" t="s">
        <v>49</v>
      </c>
      <c r="F196" t="s">
        <v>85</v>
      </c>
      <c r="H196" s="32">
        <f>$H$14-B196</f>
        <v>41</v>
      </c>
      <c r="I196" s="21" t="str">
        <f>TEXT(((B196/$I$4)/24)+$I$14,"u:mm")</f>
        <v>16:25</v>
      </c>
      <c r="J196" s="21" t="str">
        <f>TEXT(((B196/$J$4)/24)+$J$14,"u:mm")</f>
        <v>16:08</v>
      </c>
      <c r="K196" s="21" t="str">
        <f>TEXT(((B196/$K$4)/24)+$K$14,"u:mm")</f>
        <v>15:53</v>
      </c>
      <c r="L196" s="13" t="e">
        <f>(#REF!/$I$4)*60</f>
        <v>#REF!</v>
      </c>
      <c r="M196" s="14" t="e">
        <f>(L196+$M$14)-240</f>
        <v>#REF!</v>
      </c>
      <c r="N196" s="17" t="e">
        <f>(#REF!/$J$4)*60</f>
        <v>#REF!</v>
      </c>
      <c r="O196" s="14" t="e">
        <f t="shared" si="103"/>
        <v>#REF!</v>
      </c>
      <c r="P196" s="19" t="e">
        <f>(#REF!/$K$4)*60</f>
        <v>#REF!</v>
      </c>
      <c r="Q196" s="14" t="e">
        <f t="shared" si="111"/>
        <v>#REF!</v>
      </c>
      <c r="S196" s="22">
        <f>(B196/$I$4)*60-240+11</f>
        <v>15.349999999999994</v>
      </c>
      <c r="T196" s="22">
        <f>(B196/$J$4)*60-240+11</f>
        <v>-1.6976744186046346</v>
      </c>
      <c r="U196" s="22">
        <f>(B196/$K$4)*60-240+11</f>
        <v>-16.521739130434753</v>
      </c>
      <c r="V196" s="43"/>
    </row>
    <row r="197" spans="1:22" x14ac:dyDescent="0.25">
      <c r="A197" s="1">
        <v>184</v>
      </c>
      <c r="B197" s="39">
        <v>163.4</v>
      </c>
      <c r="D197" t="s">
        <v>135</v>
      </c>
      <c r="E197" t="s">
        <v>49</v>
      </c>
      <c r="F197" t="s">
        <v>90</v>
      </c>
      <c r="H197" s="32">
        <f>$H$14-B197</f>
        <v>40.5</v>
      </c>
      <c r="I197" s="21" t="str">
        <f>TEXT(((B197/$I$4)/24)+$I$14,"u:mm")</f>
        <v>16:26</v>
      </c>
      <c r="J197" s="21" t="str">
        <f>TEXT(((B197/$J$4)/24)+$J$14,"u:mm")</f>
        <v>16:09</v>
      </c>
      <c r="K197" s="21" t="str">
        <f>TEXT(((B197/$K$4)/24)+$K$14,"u:mm")</f>
        <v>15:54</v>
      </c>
      <c r="L197" s="13" t="e">
        <f>(#REF!/$I$4)*60</f>
        <v>#REF!</v>
      </c>
      <c r="M197" s="14" t="e">
        <f t="shared" si="102"/>
        <v>#REF!</v>
      </c>
      <c r="N197" s="17" t="e">
        <f>(#REF!/$J$4)*60</f>
        <v>#REF!</v>
      </c>
      <c r="O197" s="14" t="e">
        <f t="shared" si="103"/>
        <v>#REF!</v>
      </c>
      <c r="P197" s="19" t="e">
        <f>(#REF!/$K$4)*60</f>
        <v>#REF!</v>
      </c>
      <c r="Q197" s="14" t="e">
        <f t="shared" si="111"/>
        <v>#REF!</v>
      </c>
      <c r="S197" s="22">
        <f>(B197/$I$4)*60-240+11</f>
        <v>16.099999999999994</v>
      </c>
      <c r="T197" s="22">
        <f>(B197/$J$4)*60-240+11</f>
        <v>-0.99999999999997158</v>
      </c>
      <c r="U197" s="22">
        <f>(B197/$K$4)*60-240+11</f>
        <v>-15.869565217391283</v>
      </c>
      <c r="V197" s="43"/>
    </row>
    <row r="198" spans="1:22" x14ac:dyDescent="0.25">
      <c r="A198" s="1">
        <v>185</v>
      </c>
      <c r="B198" s="39">
        <v>164.3</v>
      </c>
      <c r="D198" t="s">
        <v>158</v>
      </c>
      <c r="E198" t="s">
        <v>2</v>
      </c>
      <c r="F198" t="s">
        <v>35</v>
      </c>
      <c r="H198" s="32">
        <f>$H$14-B198</f>
        <v>39.599999999999994</v>
      </c>
      <c r="I198" s="21" t="str">
        <f>TEXT(((B198/$I$4)/24)+$I$14,"u:mm")</f>
        <v>16:27</v>
      </c>
      <c r="J198" s="21" t="str">
        <f>TEXT(((B198/$J$4)/24)+$J$14,"u:mm")</f>
        <v>16:10</v>
      </c>
      <c r="K198" s="21" t="str">
        <f>TEXT(((B198/$K$4)/24)+$K$14,"u:mm")</f>
        <v>15:55</v>
      </c>
      <c r="L198" s="13" t="e">
        <f>(#REF!/$I$4)*60</f>
        <v>#REF!</v>
      </c>
      <c r="M198" s="14" t="e">
        <f t="shared" si="102"/>
        <v>#REF!</v>
      </c>
      <c r="N198" s="17" t="e">
        <f>(#REF!/$J$4)*60</f>
        <v>#REF!</v>
      </c>
      <c r="O198" s="14" t="e">
        <f t="shared" si="103"/>
        <v>#REF!</v>
      </c>
      <c r="P198" s="19" t="e">
        <f>(#REF!/$K$4)*60</f>
        <v>#REF!</v>
      </c>
      <c r="Q198" s="14" t="e">
        <f t="shared" si="111"/>
        <v>#REF!</v>
      </c>
      <c r="S198" s="22">
        <f>(B198/$I$4)*60-240+11</f>
        <v>17.449999999999989</v>
      </c>
      <c r="T198" s="22">
        <f>(B198/$J$4)*60-240+11</f>
        <v>0.25581395348839919</v>
      </c>
      <c r="U198" s="22">
        <f>(B198/$K$4)*60-240+11</f>
        <v>-14.695652173913032</v>
      </c>
      <c r="V198" s="43"/>
    </row>
    <row r="199" spans="1:22" ht="18.75" x14ac:dyDescent="0.3">
      <c r="A199" s="1">
        <v>186</v>
      </c>
      <c r="B199" s="39"/>
      <c r="C199" s="24">
        <v>13</v>
      </c>
      <c r="D199" s="25" t="s">
        <v>97</v>
      </c>
      <c r="E199" s="26" t="s">
        <v>294</v>
      </c>
      <c r="F199" s="26"/>
      <c r="G199" s="26" t="s">
        <v>27</v>
      </c>
      <c r="H199" s="32"/>
      <c r="I199" s="21"/>
      <c r="J199" s="21"/>
      <c r="K199" s="21"/>
      <c r="L199" s="13">
        <f>(C199/$I$4)*60</f>
        <v>19.5</v>
      </c>
      <c r="M199" s="14">
        <f t="shared" si="102"/>
        <v>-209.5</v>
      </c>
      <c r="N199" s="17">
        <f>(C199/$J$4)*60</f>
        <v>18.13953488372093</v>
      </c>
      <c r="O199" s="14">
        <f t="shared" si="103"/>
        <v>-210.86046511627907</v>
      </c>
      <c r="P199" s="19">
        <f>(C199/$K$4)*60</f>
        <v>16.956521739130434</v>
      </c>
      <c r="Q199" s="14">
        <f t="shared" si="111"/>
        <v>-212.04347826086956</v>
      </c>
      <c r="S199" s="22">
        <f>(C199/$I$4)*60-240+11</f>
        <v>-209.5</v>
      </c>
      <c r="T199" s="22">
        <f>(C199/$J$4)*60-240+11</f>
        <v>-210.86046511627907</v>
      </c>
      <c r="U199" s="22">
        <f>(C199/$K$4)*60-240+11</f>
        <v>-212.04347826086956</v>
      </c>
      <c r="V199" s="40"/>
    </row>
    <row r="200" spans="1:22" s="65" customFormat="1" x14ac:dyDescent="0.25">
      <c r="A200" s="62">
        <v>187</v>
      </c>
      <c r="B200" s="39">
        <v>165.6</v>
      </c>
      <c r="C200" s="63"/>
      <c r="D200" s="64"/>
      <c r="E200" s="65" t="s">
        <v>49</v>
      </c>
      <c r="F200" s="65" t="s">
        <v>91</v>
      </c>
      <c r="H200" s="32"/>
      <c r="I200" s="61"/>
      <c r="J200" s="61"/>
      <c r="K200" s="61"/>
      <c r="L200" s="66"/>
      <c r="M200" s="67"/>
      <c r="N200" s="68"/>
      <c r="O200" s="67"/>
      <c r="P200" s="69"/>
      <c r="Q200" s="67"/>
      <c r="S200" s="70"/>
      <c r="T200" s="70"/>
      <c r="U200" s="70"/>
      <c r="V200" s="44"/>
    </row>
    <row r="201" spans="1:22" x14ac:dyDescent="0.25">
      <c r="A201" s="1">
        <v>188</v>
      </c>
      <c r="B201" s="39">
        <v>165.8</v>
      </c>
      <c r="E201" t="s">
        <v>49</v>
      </c>
      <c r="F201" t="s">
        <v>91</v>
      </c>
      <c r="H201" s="32">
        <f>$H$14-B201</f>
        <v>38.099999999999994</v>
      </c>
      <c r="I201" s="21" t="str">
        <f>TEXT(((B201/$I$4)/24)+$I$14,"u:mm")</f>
        <v>16:29</v>
      </c>
      <c r="J201" s="21" t="str">
        <f>TEXT(((B201/$J$4)/24)+$J$14,"u:mm")</f>
        <v>16:12</v>
      </c>
      <c r="K201" s="21" t="str">
        <f>TEXT(((B201/$K$4)/24)+$K$14,"u:mm")</f>
        <v>15:57</v>
      </c>
      <c r="L201" s="13" t="e">
        <f>(#REF!/$I$4)*60</f>
        <v>#REF!</v>
      </c>
      <c r="M201" s="14" t="e">
        <f t="shared" si="102"/>
        <v>#REF!</v>
      </c>
      <c r="N201" s="17" t="e">
        <f>(#REF!/$J$4)*60</f>
        <v>#REF!</v>
      </c>
      <c r="O201" s="14" t="e">
        <f t="shared" si="103"/>
        <v>#REF!</v>
      </c>
      <c r="P201" s="19" t="e">
        <f>(#REF!/$K$4)*60</f>
        <v>#REF!</v>
      </c>
      <c r="Q201" s="14" t="e">
        <f t="shared" si="111"/>
        <v>#REF!</v>
      </c>
      <c r="S201" s="22">
        <f>(B201/$I$4)*60-240+11</f>
        <v>19.700000000000017</v>
      </c>
      <c r="T201" s="22">
        <f>(B201/$J$4)*60-240+11</f>
        <v>2.3488372093023315</v>
      </c>
      <c r="U201" s="22">
        <f>(B201/$K$4)*60-240+11</f>
        <v>-12.739130434782595</v>
      </c>
      <c r="V201" s="43"/>
    </row>
    <row r="202" spans="1:22" x14ac:dyDescent="0.25">
      <c r="A202" s="1">
        <v>189</v>
      </c>
      <c r="B202" s="39">
        <v>166.9</v>
      </c>
      <c r="E202" t="s">
        <v>2</v>
      </c>
      <c r="F202" t="s">
        <v>93</v>
      </c>
      <c r="H202" s="32">
        <f>$H$14-B202</f>
        <v>37</v>
      </c>
      <c r="I202" s="21" t="str">
        <f>TEXT(((B202/$I$4)/24)+$I$14,"u:mm")</f>
        <v>16:31</v>
      </c>
      <c r="J202" s="21" t="str">
        <f>TEXT(((B202/$J$4)/24)+$J$14,"u:mm")</f>
        <v>16:13</v>
      </c>
      <c r="K202" s="21" t="str">
        <f>TEXT(((B202/$K$4)/24)+$K$14,"u:mm")</f>
        <v>15:58</v>
      </c>
      <c r="L202" s="13" t="e">
        <f>(#REF!/$I$4)*60</f>
        <v>#REF!</v>
      </c>
      <c r="M202" s="14" t="e">
        <f t="shared" si="102"/>
        <v>#REF!</v>
      </c>
      <c r="N202" s="17" t="e">
        <f>(#REF!/$J$4)*60</f>
        <v>#REF!</v>
      </c>
      <c r="O202" s="14" t="e">
        <f t="shared" si="103"/>
        <v>#REF!</v>
      </c>
      <c r="P202" s="19" t="e">
        <f>(#REF!/$K$4)*60</f>
        <v>#REF!</v>
      </c>
      <c r="Q202" s="14" t="e">
        <f t="shared" si="111"/>
        <v>#REF!</v>
      </c>
      <c r="S202" s="22">
        <f>(B202/$I$4)*60-240+11</f>
        <v>21.350000000000023</v>
      </c>
      <c r="T202" s="22">
        <f>(B202/$J$4)*60-240+11</f>
        <v>3.8837209302325562</v>
      </c>
      <c r="U202" s="22">
        <f>(B202/$K$4)*60-240+11</f>
        <v>-11.304347826086939</v>
      </c>
      <c r="V202" s="43"/>
    </row>
    <row r="203" spans="1:22" x14ac:dyDescent="0.25">
      <c r="A203" s="1">
        <v>190</v>
      </c>
      <c r="B203" s="39">
        <v>168.7</v>
      </c>
      <c r="D203" t="s">
        <v>30</v>
      </c>
      <c r="E203" t="s">
        <v>49</v>
      </c>
      <c r="F203" t="s">
        <v>257</v>
      </c>
      <c r="H203" s="32">
        <f>$H$14-B203</f>
        <v>35.200000000000017</v>
      </c>
      <c r="I203" s="21" t="str">
        <f>TEXT(((B203/$I$4)/24)+$I$14,"u:mm")</f>
        <v>16:34</v>
      </c>
      <c r="J203" s="21" t="str">
        <f>TEXT(((B203/$J$4)/24)+$J$14,"u:mm")</f>
        <v>16:16</v>
      </c>
      <c r="K203" s="21" t="str">
        <f>TEXT(((B203/$K$4)/24)+$K$14,"u:mm")</f>
        <v>16:01</v>
      </c>
      <c r="L203" s="13" t="e">
        <f>(#REF!/$I$4)*60</f>
        <v>#REF!</v>
      </c>
      <c r="M203" s="14" t="e">
        <f t="shared" si="102"/>
        <v>#REF!</v>
      </c>
      <c r="N203" s="17" t="e">
        <f>(#REF!/$J$4)*60</f>
        <v>#REF!</v>
      </c>
      <c r="O203" s="14" t="e">
        <f>(N203+$M$14)-240</f>
        <v>#REF!</v>
      </c>
      <c r="P203" s="19" t="e">
        <f>(#REF!/$K$4)*60</f>
        <v>#REF!</v>
      </c>
      <c r="Q203" s="14" t="e">
        <f t="shared" si="111"/>
        <v>#REF!</v>
      </c>
      <c r="S203" s="22">
        <f>(B203/$I$4)*60-240+11</f>
        <v>24.049999999999955</v>
      </c>
      <c r="T203" s="22">
        <f>(B203/$J$4)*60-240+11</f>
        <v>6.3953488372092977</v>
      </c>
      <c r="U203" s="22">
        <f>(B203/$K$4)*60-240+11</f>
        <v>-8.9565217391304373</v>
      </c>
      <c r="V203" s="43"/>
    </row>
    <row r="204" spans="1:22" x14ac:dyDescent="0.25">
      <c r="A204" s="1">
        <v>191</v>
      </c>
      <c r="B204" s="39">
        <v>170.6</v>
      </c>
      <c r="E204" t="s">
        <v>3</v>
      </c>
      <c r="F204" t="s">
        <v>126</v>
      </c>
      <c r="G204" t="s">
        <v>125</v>
      </c>
      <c r="H204" s="32">
        <f>$H$14-B204</f>
        <v>33.300000000000011</v>
      </c>
      <c r="I204" s="21" t="str">
        <f>TEXT(((B204/$I$4)/24)+$I$14,"u:mm")</f>
        <v>16:36</v>
      </c>
      <c r="J204" s="21" t="str">
        <f>TEXT(((B204/$J$4)/24)+$J$14,"u:mm")</f>
        <v>16:19</v>
      </c>
      <c r="K204" s="21" t="str">
        <f>TEXT(((B204/$K$4)/24)+$K$14,"u:mm")</f>
        <v>16:03</v>
      </c>
      <c r="L204" s="13" t="e">
        <f>(#REF!/$I$4)*60</f>
        <v>#REF!</v>
      </c>
      <c r="M204" s="14" t="e">
        <f t="shared" si="102"/>
        <v>#REF!</v>
      </c>
      <c r="N204" s="17" t="e">
        <f>(#REF!/$J$4)*60</f>
        <v>#REF!</v>
      </c>
      <c r="O204" s="14" t="e">
        <f t="shared" si="103"/>
        <v>#REF!</v>
      </c>
      <c r="P204" s="19" t="e">
        <f>(#REF!/$K$4)*60</f>
        <v>#REF!</v>
      </c>
      <c r="Q204" s="14" t="e">
        <f t="shared" si="111"/>
        <v>#REF!</v>
      </c>
      <c r="S204" s="22">
        <f>(B204/$I$4)*60-240+11</f>
        <v>26.899999999999977</v>
      </c>
      <c r="T204" s="22">
        <f>(B204/$J$4)*60-240+11</f>
        <v>9.0465116279069662</v>
      </c>
      <c r="U204" s="22">
        <f>(B204/$K$4)*60-240+11</f>
        <v>-6.478260869565247</v>
      </c>
      <c r="V204" s="43"/>
    </row>
    <row r="205" spans="1:22" x14ac:dyDescent="0.25">
      <c r="A205" s="1">
        <v>192</v>
      </c>
      <c r="B205" s="39">
        <v>172.1</v>
      </c>
      <c r="E205" t="s">
        <v>3</v>
      </c>
      <c r="F205" t="s">
        <v>92</v>
      </c>
      <c r="H205" s="32">
        <f>$H$14-B205</f>
        <v>31.800000000000011</v>
      </c>
      <c r="I205" s="21" t="str">
        <f>TEXT(((B205/$I$4)/24)+$I$14,"u:mm")</f>
        <v>16:39</v>
      </c>
      <c r="J205" s="21" t="str">
        <f>TEXT(((B205/$J$4)/24)+$J$14,"u:mm")</f>
        <v>16:21</v>
      </c>
      <c r="K205" s="21" t="str">
        <f>TEXT(((B205/$K$4)/24)+$K$14,"u:mm")</f>
        <v>16:05</v>
      </c>
      <c r="L205" s="13" t="e">
        <f>(#REF!/$I$4)*60</f>
        <v>#REF!</v>
      </c>
      <c r="M205" s="14" t="e">
        <f t="shared" si="102"/>
        <v>#REF!</v>
      </c>
      <c r="N205" s="17" t="e">
        <f>(#REF!/$J$4)*60</f>
        <v>#REF!</v>
      </c>
      <c r="O205" s="14" t="e">
        <f t="shared" si="103"/>
        <v>#REF!</v>
      </c>
      <c r="P205" s="19" t="e">
        <f>(#REF!/$K$4)*60</f>
        <v>#REF!</v>
      </c>
      <c r="Q205" s="14" t="e">
        <f t="shared" si="111"/>
        <v>#REF!</v>
      </c>
      <c r="S205" s="22">
        <f>(B205/$I$4)*60-240+11</f>
        <v>29.150000000000034</v>
      </c>
      <c r="T205" s="22">
        <f>(B205/$J$4)*60-240+11</f>
        <v>11.139534883720927</v>
      </c>
      <c r="U205" s="22">
        <f>(B205/$K$4)*60-240+11</f>
        <v>-4.5217391304347814</v>
      </c>
      <c r="V205" s="43"/>
    </row>
    <row r="206" spans="1:22" ht="18.75" x14ac:dyDescent="0.3">
      <c r="A206" s="1">
        <v>193</v>
      </c>
      <c r="B206" s="39"/>
      <c r="C206" s="24">
        <v>14</v>
      </c>
      <c r="D206" s="30" t="s">
        <v>92</v>
      </c>
      <c r="E206" s="26" t="s">
        <v>296</v>
      </c>
      <c r="F206" s="26"/>
      <c r="G206" s="26"/>
      <c r="H206" s="32"/>
      <c r="I206" s="21"/>
      <c r="J206" s="21"/>
      <c r="K206" s="21"/>
      <c r="L206" s="13">
        <f>(C206/$I$4)*60</f>
        <v>21</v>
      </c>
      <c r="M206" s="14">
        <f t="shared" si="102"/>
        <v>-208</v>
      </c>
      <c r="N206" s="17">
        <f>(C206/$J$4)*60</f>
        <v>19.534883720930235</v>
      </c>
      <c r="O206" s="14">
        <f t="shared" si="103"/>
        <v>-209.46511627906978</v>
      </c>
      <c r="P206" s="19">
        <f>(C206/$K$4)*60</f>
        <v>18.260869565217391</v>
      </c>
      <c r="Q206" s="14">
        <f t="shared" si="111"/>
        <v>-210.73913043478262</v>
      </c>
      <c r="S206" s="22">
        <f>(C206/$I$4)*60-240+11</f>
        <v>-208</v>
      </c>
      <c r="T206" s="22">
        <f>(C206/$J$4)*60-240+11</f>
        <v>-209.46511627906978</v>
      </c>
      <c r="U206" s="22">
        <f>(C206/$K$4)*60-240+11</f>
        <v>-210.73913043478262</v>
      </c>
      <c r="V206" s="40"/>
    </row>
    <row r="207" spans="1:22" x14ac:dyDescent="0.25">
      <c r="A207" s="1">
        <v>194</v>
      </c>
      <c r="B207" s="39">
        <v>173.9</v>
      </c>
      <c r="D207" t="s">
        <v>158</v>
      </c>
      <c r="E207" t="s">
        <v>2</v>
      </c>
      <c r="F207" t="s">
        <v>38</v>
      </c>
      <c r="H207" s="32">
        <f t="shared" ref="H207:H215" si="120">$H$14-B207</f>
        <v>30</v>
      </c>
      <c r="I207" s="21" t="str">
        <f t="shared" ref="I207:I216" si="121">TEXT(((B207/$I$4)/24)+$I$14,"u:mm")</f>
        <v>16:41</v>
      </c>
      <c r="J207" s="21" t="str">
        <f t="shared" ref="J207:J216" si="122">TEXT(((B207/$J$4)/24)+$J$14,"u:mm")</f>
        <v>16:23</v>
      </c>
      <c r="K207" s="21" t="str">
        <f t="shared" ref="K207:K216" si="123">TEXT(((B207/$K$4)/24)+$K$14,"u:mm")</f>
        <v>16:07</v>
      </c>
      <c r="L207" s="13" t="e">
        <f>(#REF!/$I$4)*60</f>
        <v>#REF!</v>
      </c>
      <c r="M207" s="14" t="e">
        <f>(L207+$M$14)-300</f>
        <v>#REF!</v>
      </c>
      <c r="N207" s="17" t="e">
        <f>(#REF!/$J$4)*60</f>
        <v>#REF!</v>
      </c>
      <c r="O207" s="14" t="e">
        <f t="shared" si="103"/>
        <v>#REF!</v>
      </c>
      <c r="P207" s="19" t="e">
        <f>(#REF!/$K$4)*60</f>
        <v>#REF!</v>
      </c>
      <c r="Q207" s="14" t="e">
        <f t="shared" si="111"/>
        <v>#REF!</v>
      </c>
      <c r="S207" s="22">
        <f>(B207/$I$4)*60-240+11</f>
        <v>31.850000000000023</v>
      </c>
      <c r="T207" s="22">
        <f t="shared" ref="T207:T215" si="124">(B207/$J$4)*60-240+11</f>
        <v>13.651162790697697</v>
      </c>
      <c r="U207" s="22">
        <f t="shared" ref="U207:U215" si="125">(B207/$K$4)*60-240+11</f>
        <v>-2.173913043478251</v>
      </c>
      <c r="V207" s="43"/>
    </row>
    <row r="208" spans="1:22" x14ac:dyDescent="0.25">
      <c r="A208" s="1">
        <v>195</v>
      </c>
      <c r="B208" s="39">
        <v>174.8</v>
      </c>
      <c r="E208" t="s">
        <v>2</v>
      </c>
      <c r="F208" t="s">
        <v>93</v>
      </c>
      <c r="H208" s="32">
        <f t="shared" si="120"/>
        <v>29.099999999999994</v>
      </c>
      <c r="I208" s="21" t="str">
        <f t="shared" si="121"/>
        <v>16:43</v>
      </c>
      <c r="J208" s="21" t="str">
        <f t="shared" si="122"/>
        <v>16:24</v>
      </c>
      <c r="K208" s="21" t="str">
        <f t="shared" si="123"/>
        <v>16:09</v>
      </c>
      <c r="L208" s="13" t="e">
        <f>(#REF!/$I$4)*60</f>
        <v>#REF!</v>
      </c>
      <c r="M208" s="14" t="e">
        <f t="shared" ref="M208:M238" si="126">(L208+$M$14)-300</f>
        <v>#REF!</v>
      </c>
      <c r="N208" s="17" t="e">
        <f>(#REF!/$J$4)*60</f>
        <v>#REF!</v>
      </c>
      <c r="O208" s="14" t="e">
        <f t="shared" si="103"/>
        <v>#REF!</v>
      </c>
      <c r="P208" s="19" t="e">
        <f>(#REF!/$K$4)*60</f>
        <v>#REF!</v>
      </c>
      <c r="Q208" s="14" t="e">
        <f t="shared" si="111"/>
        <v>#REF!</v>
      </c>
      <c r="S208" s="22">
        <f>(B208/$I$4)*60-240+11</f>
        <v>33.199999999999989</v>
      </c>
      <c r="T208" s="22">
        <f t="shared" si="124"/>
        <v>14.906976744186068</v>
      </c>
      <c r="U208" s="22">
        <f t="shared" si="125"/>
        <v>-0.99999999999997158</v>
      </c>
      <c r="V208" s="43"/>
    </row>
    <row r="209" spans="1:22" x14ac:dyDescent="0.25">
      <c r="A209" s="1">
        <v>196</v>
      </c>
      <c r="B209" s="39">
        <v>176.7</v>
      </c>
      <c r="D209" t="s">
        <v>135</v>
      </c>
      <c r="E209" t="s">
        <v>49</v>
      </c>
      <c r="F209" t="s">
        <v>258</v>
      </c>
      <c r="H209" s="32">
        <f t="shared" si="120"/>
        <v>27.200000000000017</v>
      </c>
      <c r="I209" s="21" t="str">
        <f t="shared" si="121"/>
        <v>16:46</v>
      </c>
      <c r="J209" s="21" t="str">
        <f t="shared" si="122"/>
        <v>16:27</v>
      </c>
      <c r="K209" s="21" t="str">
        <f t="shared" si="123"/>
        <v>16:11</v>
      </c>
      <c r="L209" s="13" t="e">
        <f>(#REF!/$I$4)*60</f>
        <v>#REF!</v>
      </c>
      <c r="M209" s="14" t="e">
        <f t="shared" si="126"/>
        <v>#REF!</v>
      </c>
      <c r="N209" s="17" t="e">
        <f>(#REF!/$J$4)*60</f>
        <v>#REF!</v>
      </c>
      <c r="O209" s="14" t="e">
        <f t="shared" si="103"/>
        <v>#REF!</v>
      </c>
      <c r="P209" s="19" t="e">
        <f>(#REF!/$K$4)*60</f>
        <v>#REF!</v>
      </c>
      <c r="Q209" s="14" t="e">
        <f t="shared" si="111"/>
        <v>#REF!</v>
      </c>
      <c r="S209" s="22">
        <f t="shared" ref="S209:S215" si="127">(B209/$I$4)*60-300+11</f>
        <v>-23.950000000000045</v>
      </c>
      <c r="T209" s="22">
        <f t="shared" si="124"/>
        <v>17.558139534883708</v>
      </c>
      <c r="U209" s="22">
        <f t="shared" si="125"/>
        <v>1.4782608695651902</v>
      </c>
      <c r="V209" s="43"/>
    </row>
    <row r="210" spans="1:22" x14ac:dyDescent="0.25">
      <c r="A210" s="1">
        <v>197</v>
      </c>
      <c r="B210" s="39">
        <v>177.6</v>
      </c>
      <c r="E210" t="s">
        <v>49</v>
      </c>
      <c r="F210" t="s">
        <v>259</v>
      </c>
      <c r="H210" s="32">
        <f t="shared" si="120"/>
        <v>26.300000000000011</v>
      </c>
      <c r="I210" s="21" t="str">
        <f t="shared" si="121"/>
        <v>16:47</v>
      </c>
      <c r="J210" s="21" t="str">
        <f t="shared" si="122"/>
        <v>16:28</v>
      </c>
      <c r="K210" s="21" t="str">
        <f t="shared" si="123"/>
        <v>16:12</v>
      </c>
      <c r="L210" s="13" t="e">
        <f>(#REF!/$I$4)*60</f>
        <v>#REF!</v>
      </c>
      <c r="M210" s="14" t="e">
        <f t="shared" si="126"/>
        <v>#REF!</v>
      </c>
      <c r="N210" s="17" t="e">
        <f>(#REF!/$J$4)*60</f>
        <v>#REF!</v>
      </c>
      <c r="O210" s="14" t="e">
        <f t="shared" si="103"/>
        <v>#REF!</v>
      </c>
      <c r="P210" s="19" t="e">
        <f>(#REF!/$K$4)*60</f>
        <v>#REF!</v>
      </c>
      <c r="Q210" s="14" t="e">
        <f t="shared" si="111"/>
        <v>#REF!</v>
      </c>
      <c r="S210" s="22">
        <f t="shared" si="127"/>
        <v>-22.600000000000023</v>
      </c>
      <c r="T210" s="22">
        <f t="shared" si="124"/>
        <v>18.813953488372107</v>
      </c>
      <c r="U210" s="22">
        <f t="shared" si="125"/>
        <v>2.6521739130434696</v>
      </c>
      <c r="V210" s="43"/>
    </row>
    <row r="211" spans="1:22" x14ac:dyDescent="0.25">
      <c r="A211" s="1">
        <v>198</v>
      </c>
      <c r="B211" s="39">
        <v>177.9</v>
      </c>
      <c r="D211" s="37"/>
      <c r="E211" t="s">
        <v>2</v>
      </c>
      <c r="F211" t="s">
        <v>260</v>
      </c>
      <c r="G211" t="s">
        <v>127</v>
      </c>
      <c r="H211" s="32">
        <f t="shared" si="120"/>
        <v>26</v>
      </c>
      <c r="I211" s="21" t="str">
        <f t="shared" si="121"/>
        <v>16:47</v>
      </c>
      <c r="J211" s="21" t="str">
        <f t="shared" si="122"/>
        <v>16:29</v>
      </c>
      <c r="K211" s="21" t="str">
        <f t="shared" si="123"/>
        <v>16:13</v>
      </c>
      <c r="L211" s="13" t="e">
        <f>(#REF!/$I$4)*60</f>
        <v>#REF!</v>
      </c>
      <c r="M211" s="14" t="e">
        <f t="shared" si="126"/>
        <v>#REF!</v>
      </c>
      <c r="N211" s="17" t="e">
        <f>(#REF!/$J$4)*60</f>
        <v>#REF!</v>
      </c>
      <c r="O211" s="14" t="e">
        <f t="shared" si="103"/>
        <v>#REF!</v>
      </c>
      <c r="P211" s="19" t="e">
        <f>(#REF!/$K$4)*60</f>
        <v>#REF!</v>
      </c>
      <c r="Q211" s="14" t="e">
        <f t="shared" si="111"/>
        <v>#REF!</v>
      </c>
      <c r="S211" s="22">
        <f t="shared" si="127"/>
        <v>-22.150000000000034</v>
      </c>
      <c r="T211" s="22">
        <f t="shared" si="124"/>
        <v>19.232558139534916</v>
      </c>
      <c r="U211" s="22">
        <f t="shared" si="125"/>
        <v>3.0434782608695627</v>
      </c>
      <c r="V211" s="43"/>
    </row>
    <row r="212" spans="1:22" x14ac:dyDescent="0.25">
      <c r="A212" s="1">
        <v>199</v>
      </c>
      <c r="B212" s="39">
        <v>178.7</v>
      </c>
      <c r="D212" t="s">
        <v>39</v>
      </c>
      <c r="E212" t="s">
        <v>4</v>
      </c>
      <c r="F212" t="s">
        <v>94</v>
      </c>
      <c r="H212" s="32">
        <f t="shared" si="120"/>
        <v>25.200000000000017</v>
      </c>
      <c r="I212" s="21" t="str">
        <f t="shared" si="121"/>
        <v>16:49</v>
      </c>
      <c r="J212" s="21" t="str">
        <f t="shared" si="122"/>
        <v>16:30</v>
      </c>
      <c r="K212" s="21" t="str">
        <f t="shared" si="123"/>
        <v>16:14</v>
      </c>
      <c r="L212" s="13" t="e">
        <f>(#REF!/$I$4)*60</f>
        <v>#REF!</v>
      </c>
      <c r="M212" s="14" t="e">
        <f t="shared" si="126"/>
        <v>#REF!</v>
      </c>
      <c r="N212" s="17" t="e">
        <f>(#REF!/$J$4)*60</f>
        <v>#REF!</v>
      </c>
      <c r="O212" s="14" t="e">
        <f t="shared" si="103"/>
        <v>#REF!</v>
      </c>
      <c r="P212" s="19" t="e">
        <f>(#REF!/$K$4)*60</f>
        <v>#REF!</v>
      </c>
      <c r="Q212" s="14" t="e">
        <f t="shared" si="111"/>
        <v>#REF!</v>
      </c>
      <c r="S212" s="22">
        <f t="shared" si="127"/>
        <v>-20.950000000000045</v>
      </c>
      <c r="T212" s="22">
        <f t="shared" si="124"/>
        <v>20.348837209302332</v>
      </c>
      <c r="U212" s="22">
        <f t="shared" si="125"/>
        <v>4.0869565217391255</v>
      </c>
      <c r="V212" s="43"/>
    </row>
    <row r="213" spans="1:22" x14ac:dyDescent="0.25">
      <c r="A213" s="1">
        <v>200</v>
      </c>
      <c r="B213" s="39">
        <v>179.7</v>
      </c>
      <c r="D213" t="s">
        <v>40</v>
      </c>
      <c r="E213" t="s">
        <v>2</v>
      </c>
      <c r="F213" t="s">
        <v>262</v>
      </c>
      <c r="G213" t="s">
        <v>27</v>
      </c>
      <c r="H213" s="32">
        <f t="shared" si="120"/>
        <v>24.200000000000017</v>
      </c>
      <c r="I213" s="21" t="str">
        <f t="shared" si="121"/>
        <v>16:50</v>
      </c>
      <c r="J213" s="21" t="str">
        <f t="shared" si="122"/>
        <v>16:31</v>
      </c>
      <c r="K213" s="21" t="str">
        <f t="shared" si="123"/>
        <v>16:15</v>
      </c>
      <c r="L213" s="13" t="e">
        <f>(#REF!/$I$4)*60</f>
        <v>#REF!</v>
      </c>
      <c r="M213" s="14" t="e">
        <f t="shared" si="126"/>
        <v>#REF!</v>
      </c>
      <c r="N213" s="17" t="e">
        <f>(#REF!/$J$4)*60</f>
        <v>#REF!</v>
      </c>
      <c r="O213" s="14" t="e">
        <f t="shared" si="103"/>
        <v>#REF!</v>
      </c>
      <c r="P213" s="19" t="e">
        <f>(#REF!/$K$4)*60</f>
        <v>#REF!</v>
      </c>
      <c r="Q213" s="14" t="e">
        <f t="shared" si="111"/>
        <v>#REF!</v>
      </c>
      <c r="S213" s="22">
        <f t="shared" si="127"/>
        <v>-19.450000000000045</v>
      </c>
      <c r="T213" s="22">
        <f t="shared" si="124"/>
        <v>21.744186046511629</v>
      </c>
      <c r="U213" s="22">
        <f t="shared" si="125"/>
        <v>5.3913043478260647</v>
      </c>
      <c r="V213" s="43"/>
    </row>
    <row r="214" spans="1:22" x14ac:dyDescent="0.25">
      <c r="A214" s="1">
        <v>201</v>
      </c>
      <c r="B214" s="39">
        <v>181.7</v>
      </c>
      <c r="E214" t="s">
        <v>49</v>
      </c>
      <c r="F214" t="s">
        <v>261</v>
      </c>
      <c r="H214" s="32">
        <f t="shared" si="120"/>
        <v>22.200000000000017</v>
      </c>
      <c r="I214" s="21" t="str">
        <f t="shared" si="121"/>
        <v>16:53</v>
      </c>
      <c r="J214" s="21" t="str">
        <f t="shared" si="122"/>
        <v>16:34</v>
      </c>
      <c r="K214" s="21" t="str">
        <f t="shared" si="123"/>
        <v>16:18</v>
      </c>
      <c r="L214" s="13" t="e">
        <f>(#REF!/$I$4)*60</f>
        <v>#REF!</v>
      </c>
      <c r="M214" s="14" t="e">
        <f t="shared" si="126"/>
        <v>#REF!</v>
      </c>
      <c r="N214" s="17" t="e">
        <f>(#REF!/$J$4)*60</f>
        <v>#REF!</v>
      </c>
      <c r="O214" s="14" t="e">
        <f t="shared" si="103"/>
        <v>#REF!</v>
      </c>
      <c r="P214" s="19" t="e">
        <f>(#REF!/$K$4)*60</f>
        <v>#REF!</v>
      </c>
      <c r="Q214" s="14" t="e">
        <f t="shared" si="111"/>
        <v>#REF!</v>
      </c>
      <c r="S214" s="22">
        <f t="shared" si="127"/>
        <v>-16.450000000000045</v>
      </c>
      <c r="T214" s="22">
        <f t="shared" si="124"/>
        <v>24.534883720930225</v>
      </c>
      <c r="U214" s="22">
        <f t="shared" si="125"/>
        <v>7.9999999999999716</v>
      </c>
      <c r="V214" s="43"/>
    </row>
    <row r="215" spans="1:22" x14ac:dyDescent="0.25">
      <c r="A215" s="1">
        <v>202</v>
      </c>
      <c r="B215" s="39">
        <v>183.1</v>
      </c>
      <c r="D215" t="s">
        <v>6</v>
      </c>
      <c r="E215" t="s">
        <v>3</v>
      </c>
      <c r="F215" t="s">
        <v>263</v>
      </c>
      <c r="H215" s="32">
        <f t="shared" si="120"/>
        <v>20.800000000000011</v>
      </c>
      <c r="I215" s="21" t="str">
        <f t="shared" si="121"/>
        <v>16:55</v>
      </c>
      <c r="J215" s="21" t="str">
        <f t="shared" si="122"/>
        <v>16:36</v>
      </c>
      <c r="K215" s="21" t="str">
        <f t="shared" si="123"/>
        <v>16:19</v>
      </c>
      <c r="L215" s="13"/>
      <c r="M215" s="14"/>
      <c r="N215" s="17"/>
      <c r="O215" s="14"/>
      <c r="P215" s="19"/>
      <c r="Q215" s="14"/>
      <c r="S215" s="22">
        <f t="shared" si="127"/>
        <v>-14.350000000000023</v>
      </c>
      <c r="T215" s="22">
        <f t="shared" si="124"/>
        <v>26.488372093023258</v>
      </c>
      <c r="U215" s="22">
        <f t="shared" si="125"/>
        <v>9.8260869565217206</v>
      </c>
      <c r="V215" s="43"/>
    </row>
    <row r="216" spans="1:22" x14ac:dyDescent="0.25">
      <c r="A216" s="1">
        <v>203</v>
      </c>
      <c r="B216" s="39">
        <v>183.9</v>
      </c>
      <c r="D216" s="38" t="s">
        <v>137</v>
      </c>
      <c r="H216" s="79">
        <v>20</v>
      </c>
      <c r="I216" s="21" t="str">
        <f t="shared" si="121"/>
        <v>16:56</v>
      </c>
      <c r="J216" s="21" t="str">
        <f t="shared" si="122"/>
        <v>16:37</v>
      </c>
      <c r="K216" s="21" t="str">
        <f t="shared" si="123"/>
        <v>16:20</v>
      </c>
      <c r="L216" s="13"/>
      <c r="M216" s="14"/>
      <c r="N216" s="17"/>
      <c r="O216" s="14"/>
      <c r="P216" s="19"/>
      <c r="Q216" s="14"/>
      <c r="S216" s="22"/>
      <c r="T216" s="22"/>
      <c r="U216" s="22"/>
      <c r="V216" s="43"/>
    </row>
    <row r="217" spans="1:22" ht="18.75" x14ac:dyDescent="0.3">
      <c r="A217" s="1">
        <v>204</v>
      </c>
      <c r="B217" s="39"/>
      <c r="C217" s="24">
        <v>15</v>
      </c>
      <c r="D217" s="25" t="s">
        <v>41</v>
      </c>
      <c r="E217" s="26" t="s">
        <v>295</v>
      </c>
      <c r="F217" s="26"/>
      <c r="G217" s="26"/>
      <c r="H217" s="32"/>
      <c r="I217" s="21"/>
      <c r="J217" s="21"/>
      <c r="K217" s="21"/>
      <c r="L217" s="13">
        <f>(C217/$I$4)*60</f>
        <v>22.5</v>
      </c>
      <c r="M217" s="14">
        <f t="shared" si="126"/>
        <v>-266.5</v>
      </c>
      <c r="N217" s="17">
        <f>(C217/$J$4)*60</f>
        <v>20.930232558139537</v>
      </c>
      <c r="O217" s="14">
        <f t="shared" si="103"/>
        <v>-208.06976744186045</v>
      </c>
      <c r="P217" s="19">
        <f>(C217/$K$4)*60</f>
        <v>19.565217391304348</v>
      </c>
      <c r="Q217" s="14">
        <f t="shared" si="111"/>
        <v>-209.43478260869566</v>
      </c>
      <c r="S217" s="22">
        <f>(C217/$I$4)*60-300+11</f>
        <v>-266.5</v>
      </c>
      <c r="T217" s="22">
        <f>(C217/$J$4)*60-240+11</f>
        <v>-208.06976744186045</v>
      </c>
      <c r="U217" s="22">
        <f>(C217/$K$4)*60-240+11</f>
        <v>-209.43478260869566</v>
      </c>
      <c r="V217" s="40"/>
    </row>
    <row r="218" spans="1:22" x14ac:dyDescent="0.25">
      <c r="A218" s="1">
        <v>205</v>
      </c>
      <c r="B218" s="39">
        <v>184.6</v>
      </c>
      <c r="E218" t="s">
        <v>2</v>
      </c>
      <c r="F218" t="s">
        <v>198</v>
      </c>
      <c r="G218" s="23"/>
      <c r="H218" s="32">
        <f t="shared" ref="H218:H238" si="128">$H$14-B218</f>
        <v>19.300000000000011</v>
      </c>
      <c r="I218" s="21" t="str">
        <f t="shared" ref="I218:I238" si="129">TEXT(((B218/$I$4)/24)+$I$14,"u:mm")</f>
        <v>16:57</v>
      </c>
      <c r="J218" s="21" t="str">
        <f t="shared" ref="J218:J238" si="130">TEXT(((B218/$J$4)/24)+$J$14,"u:mm")</f>
        <v>16:38</v>
      </c>
      <c r="K218" s="21" t="str">
        <f t="shared" ref="K218:K238" si="131">TEXT(((B218/$K$4)/24)+$K$14,"u:mm")</f>
        <v>16:21</v>
      </c>
      <c r="L218" s="13" t="e">
        <f>(#REF!/$I$4)*60</f>
        <v>#REF!</v>
      </c>
      <c r="M218" s="14" t="e">
        <f t="shared" si="126"/>
        <v>#REF!</v>
      </c>
      <c r="N218" s="17" t="e">
        <f>(#REF!/$J$4)*60</f>
        <v>#REF!</v>
      </c>
      <c r="O218" s="14" t="e">
        <f>(N218+$M$14)-300</f>
        <v>#REF!</v>
      </c>
      <c r="P218" s="19" t="e">
        <f>(#REF!/$K$4)*60</f>
        <v>#REF!</v>
      </c>
      <c r="Q218" s="14" t="e">
        <f t="shared" si="111"/>
        <v>#REF!</v>
      </c>
      <c r="S218" s="22">
        <f t="shared" ref="S218:S238" si="132">(B218/$I$4)*60-300+11</f>
        <v>-12.099999999999966</v>
      </c>
      <c r="T218" s="22">
        <f>(B218/$J$4)*60-240+11</f>
        <v>28.581395348837191</v>
      </c>
      <c r="U218" s="22">
        <f t="shared" ref="U218:U224" si="133">(B218/$K$4)*60-240+11</f>
        <v>11.782608695652186</v>
      </c>
      <c r="V218" s="43"/>
    </row>
    <row r="219" spans="1:22" x14ac:dyDescent="0.25">
      <c r="A219" s="1">
        <v>206</v>
      </c>
      <c r="B219" s="39">
        <v>186.1</v>
      </c>
      <c r="D219" t="s">
        <v>108</v>
      </c>
      <c r="E219" t="s">
        <v>3</v>
      </c>
      <c r="F219" t="s">
        <v>164</v>
      </c>
      <c r="G219" s="23"/>
      <c r="H219" s="32">
        <f t="shared" si="128"/>
        <v>17.800000000000011</v>
      </c>
      <c r="I219" s="21" t="str">
        <f t="shared" si="129"/>
        <v>17:00</v>
      </c>
      <c r="J219" s="21" t="str">
        <f t="shared" si="130"/>
        <v>16:40</v>
      </c>
      <c r="K219" s="21" t="str">
        <f t="shared" si="131"/>
        <v>16:23</v>
      </c>
      <c r="L219" s="13"/>
      <c r="M219" s="14"/>
      <c r="N219" s="17"/>
      <c r="O219" s="14"/>
      <c r="P219" s="19"/>
      <c r="Q219" s="14"/>
      <c r="S219" s="22"/>
      <c r="T219" s="22"/>
      <c r="U219" s="22"/>
      <c r="V219" s="43"/>
    </row>
    <row r="220" spans="1:22" x14ac:dyDescent="0.25">
      <c r="A220" s="1">
        <v>207</v>
      </c>
      <c r="B220" s="39">
        <v>188.4</v>
      </c>
      <c r="E220" t="s">
        <v>49</v>
      </c>
      <c r="F220" t="s">
        <v>147</v>
      </c>
      <c r="G220" s="23"/>
      <c r="H220" s="32">
        <f t="shared" si="128"/>
        <v>15.5</v>
      </c>
      <c r="I220" s="21" t="str">
        <f t="shared" si="129"/>
        <v>17:03</v>
      </c>
      <c r="J220" s="21" t="str">
        <f t="shared" si="130"/>
        <v>16:43</v>
      </c>
      <c r="K220" s="21" t="str">
        <f t="shared" si="131"/>
        <v>16:26</v>
      </c>
      <c r="L220" s="13"/>
      <c r="M220" s="14"/>
      <c r="N220" s="17"/>
      <c r="O220" s="14"/>
      <c r="P220" s="19"/>
      <c r="Q220" s="14"/>
      <c r="S220" s="22"/>
      <c r="T220" s="22"/>
      <c r="U220" s="22"/>
      <c r="V220" s="43"/>
    </row>
    <row r="221" spans="1:22" x14ac:dyDescent="0.25">
      <c r="A221" s="1">
        <v>208</v>
      </c>
      <c r="B221" s="39">
        <v>189.8</v>
      </c>
      <c r="D221" t="s">
        <v>42</v>
      </c>
      <c r="E221" t="s">
        <v>49</v>
      </c>
      <c r="F221" t="s">
        <v>148</v>
      </c>
      <c r="G221" s="23"/>
      <c r="H221" s="32">
        <f t="shared" si="128"/>
        <v>14.099999999999994</v>
      </c>
      <c r="I221" s="21" t="str">
        <f t="shared" si="129"/>
        <v>17:05</v>
      </c>
      <c r="J221" s="21" t="str">
        <f t="shared" si="130"/>
        <v>16:45</v>
      </c>
      <c r="K221" s="21" t="str">
        <f t="shared" si="131"/>
        <v>16:28</v>
      </c>
      <c r="L221" s="13"/>
      <c r="M221" s="14"/>
      <c r="N221" s="17"/>
      <c r="O221" s="14"/>
      <c r="P221" s="19"/>
      <c r="Q221" s="14"/>
      <c r="S221" s="22"/>
      <c r="T221" s="22"/>
      <c r="U221" s="22"/>
      <c r="V221" s="43"/>
    </row>
    <row r="222" spans="1:22" x14ac:dyDescent="0.25">
      <c r="A222" s="1">
        <v>209</v>
      </c>
      <c r="B222" s="39">
        <v>191.1</v>
      </c>
      <c r="E222" s="4" t="s">
        <v>49</v>
      </c>
      <c r="F222" t="s">
        <v>95</v>
      </c>
      <c r="H222" s="32">
        <f t="shared" si="128"/>
        <v>12.800000000000011</v>
      </c>
      <c r="I222" s="21" t="str">
        <f t="shared" si="129"/>
        <v>17:07</v>
      </c>
      <c r="J222" s="21" t="str">
        <f t="shared" si="130"/>
        <v>16:47</v>
      </c>
      <c r="K222" s="21" t="str">
        <f t="shared" si="131"/>
        <v>16:30</v>
      </c>
      <c r="L222" s="13" t="e">
        <f>(#REF!/$I$4)*60</f>
        <v>#REF!</v>
      </c>
      <c r="M222" s="14" t="e">
        <f t="shared" si="126"/>
        <v>#REF!</v>
      </c>
      <c r="N222" s="17" t="e">
        <f>(#REF!/$J$4)*60</f>
        <v>#REF!</v>
      </c>
      <c r="O222" s="14" t="e">
        <f t="shared" ref="O222:O238" si="134">(N222+$M$14)-300</f>
        <v>#REF!</v>
      </c>
      <c r="P222" s="19" t="e">
        <f>(#REF!/$K$4)*60</f>
        <v>#REF!</v>
      </c>
      <c r="Q222" s="14" t="e">
        <f t="shared" si="111"/>
        <v>#REF!</v>
      </c>
      <c r="S222" s="22">
        <f t="shared" si="132"/>
        <v>-2.3500000000000227</v>
      </c>
      <c r="T222" s="22">
        <f t="shared" ref="T222:T238" si="135">(B222/$J$4)*60-300+11</f>
        <v>-22.34883720930236</v>
      </c>
      <c r="U222" s="22">
        <f t="shared" si="133"/>
        <v>20.260869565217405</v>
      </c>
      <c r="V222" s="43"/>
    </row>
    <row r="223" spans="1:22" x14ac:dyDescent="0.25">
      <c r="A223" s="1">
        <v>210</v>
      </c>
      <c r="B223" s="39">
        <v>192.3</v>
      </c>
      <c r="D223" t="s">
        <v>43</v>
      </c>
      <c r="E223" s="4" t="s">
        <v>49</v>
      </c>
      <c r="F223" t="s">
        <v>149</v>
      </c>
      <c r="H223" s="32">
        <f t="shared" si="128"/>
        <v>11.599999999999994</v>
      </c>
      <c r="I223" s="21" t="str">
        <f t="shared" si="129"/>
        <v>17:09</v>
      </c>
      <c r="J223" s="21" t="str">
        <f t="shared" si="130"/>
        <v>16:49</v>
      </c>
      <c r="K223" s="21" t="str">
        <f t="shared" si="131"/>
        <v>16:31</v>
      </c>
      <c r="L223" s="13" t="e">
        <f>(#REF!/$I$4)*60</f>
        <v>#REF!</v>
      </c>
      <c r="M223" s="14" t="e">
        <f t="shared" si="126"/>
        <v>#REF!</v>
      </c>
      <c r="N223" s="17" t="e">
        <f>(#REF!/$J$4)*60</f>
        <v>#REF!</v>
      </c>
      <c r="O223" s="14" t="e">
        <f t="shared" si="134"/>
        <v>#REF!</v>
      </c>
      <c r="P223" s="19" t="e">
        <f>(#REF!/$K$4)*60</f>
        <v>#REF!</v>
      </c>
      <c r="Q223" s="14" t="e">
        <f t="shared" si="111"/>
        <v>#REF!</v>
      </c>
      <c r="S223" s="22">
        <f t="shared" si="132"/>
        <v>-0.55000000000001137</v>
      </c>
      <c r="T223" s="22">
        <f t="shared" si="135"/>
        <v>-20.674418604651123</v>
      </c>
      <c r="U223" s="22">
        <f t="shared" si="133"/>
        <v>21.826086956521749</v>
      </c>
      <c r="V223" s="43"/>
    </row>
    <row r="224" spans="1:22" x14ac:dyDescent="0.25">
      <c r="A224" s="1">
        <v>211</v>
      </c>
      <c r="B224" s="39">
        <v>192.8</v>
      </c>
      <c r="E224" s="4" t="s">
        <v>2</v>
      </c>
      <c r="F224" t="s">
        <v>244</v>
      </c>
      <c r="H224" s="32">
        <f t="shared" si="128"/>
        <v>11.099999999999994</v>
      </c>
      <c r="I224" s="21" t="str">
        <f t="shared" si="129"/>
        <v>17:10</v>
      </c>
      <c r="J224" s="21" t="str">
        <f t="shared" si="130"/>
        <v>16:50</v>
      </c>
      <c r="K224" s="21" t="str">
        <f t="shared" si="131"/>
        <v>16:32</v>
      </c>
      <c r="L224" s="13" t="e">
        <f>(#REF!/$I$4)*60</f>
        <v>#REF!</v>
      </c>
      <c r="M224" s="14" t="e">
        <f t="shared" si="126"/>
        <v>#REF!</v>
      </c>
      <c r="N224" s="17" t="e">
        <f>(#REF!/$J$4)*60</f>
        <v>#REF!</v>
      </c>
      <c r="O224" s="14" t="e">
        <f t="shared" si="134"/>
        <v>#REF!</v>
      </c>
      <c r="P224" s="19" t="e">
        <f>(#REF!/$K$4)*60</f>
        <v>#REF!</v>
      </c>
      <c r="Q224" s="14" t="e">
        <f t="shared" si="111"/>
        <v>#REF!</v>
      </c>
      <c r="S224" s="22">
        <f t="shared" si="132"/>
        <v>0.20000000000004547</v>
      </c>
      <c r="T224" s="22">
        <f t="shared" si="135"/>
        <v>-19.976744186046517</v>
      </c>
      <c r="U224" s="22">
        <f t="shared" si="133"/>
        <v>22.478260869565247</v>
      </c>
      <c r="V224" s="40"/>
    </row>
    <row r="225" spans="1:22" x14ac:dyDescent="0.25">
      <c r="A225" s="1">
        <v>212</v>
      </c>
      <c r="B225" s="39">
        <v>193.7</v>
      </c>
      <c r="E225" s="4" t="s">
        <v>3</v>
      </c>
      <c r="F225" t="s">
        <v>245</v>
      </c>
      <c r="H225" s="32">
        <f t="shared" si="128"/>
        <v>10.200000000000017</v>
      </c>
      <c r="I225" s="21" t="str">
        <f t="shared" si="129"/>
        <v>17:11</v>
      </c>
      <c r="J225" s="21" t="str">
        <f t="shared" si="130"/>
        <v>16:51</v>
      </c>
      <c r="K225" s="21" t="str">
        <f t="shared" si="131"/>
        <v>16:33</v>
      </c>
      <c r="L225" s="13" t="e">
        <f>(#REF!/$I$4)*60</f>
        <v>#REF!</v>
      </c>
      <c r="M225" s="14" t="e">
        <f t="shared" si="126"/>
        <v>#REF!</v>
      </c>
      <c r="N225" s="17" t="e">
        <f>(#REF!/$J$4)*60</f>
        <v>#REF!</v>
      </c>
      <c r="O225" s="14" t="e">
        <f t="shared" si="134"/>
        <v>#REF!</v>
      </c>
      <c r="P225" s="19" t="e">
        <f>(#REF!/$K$4)*60</f>
        <v>#REF!</v>
      </c>
      <c r="Q225" s="14" t="e">
        <f>(P225+$M$14)-300</f>
        <v>#REF!</v>
      </c>
      <c r="S225" s="22">
        <f t="shared" si="132"/>
        <v>1.5499999999999545</v>
      </c>
      <c r="T225" s="22">
        <f t="shared" si="135"/>
        <v>-18.720930232558146</v>
      </c>
      <c r="U225" s="22">
        <f>(B225/$K$4)*60-300+11</f>
        <v>-36.347826086956559</v>
      </c>
      <c r="V225" s="43"/>
    </row>
    <row r="226" spans="1:22" x14ac:dyDescent="0.25">
      <c r="A226" s="1">
        <v>213</v>
      </c>
      <c r="B226" s="39">
        <v>194.3</v>
      </c>
      <c r="E226" s="4" t="s">
        <v>49</v>
      </c>
      <c r="F226" t="s">
        <v>61</v>
      </c>
      <c r="H226" s="32">
        <f t="shared" si="128"/>
        <v>9.5999999999999943</v>
      </c>
      <c r="I226" s="21" t="str">
        <f t="shared" si="129"/>
        <v>17:12</v>
      </c>
      <c r="J226" s="21" t="str">
        <f t="shared" si="130"/>
        <v>16:52</v>
      </c>
      <c r="K226" s="21" t="str">
        <f t="shared" si="131"/>
        <v>16:34</v>
      </c>
      <c r="L226" s="13"/>
      <c r="M226" s="14"/>
      <c r="N226" s="17"/>
      <c r="O226" s="14"/>
      <c r="P226" s="19"/>
      <c r="Q226" s="14"/>
      <c r="S226" s="22">
        <f t="shared" si="132"/>
        <v>2.4499999999999886</v>
      </c>
      <c r="T226" s="22">
        <f t="shared" si="135"/>
        <v>-17.883720930232528</v>
      </c>
      <c r="U226" s="22"/>
      <c r="V226" s="43"/>
    </row>
    <row r="227" spans="1:22" x14ac:dyDescent="0.25">
      <c r="A227" s="1">
        <v>214</v>
      </c>
      <c r="B227" s="39">
        <v>194.9</v>
      </c>
      <c r="E227" s="4" t="s">
        <v>2</v>
      </c>
      <c r="F227" t="s">
        <v>50</v>
      </c>
      <c r="H227" s="32">
        <f t="shared" si="128"/>
        <v>9</v>
      </c>
      <c r="I227" s="21" t="str">
        <f t="shared" si="129"/>
        <v>17:13</v>
      </c>
      <c r="J227" s="21" t="str">
        <f t="shared" si="130"/>
        <v>16:52</v>
      </c>
      <c r="K227" s="21" t="str">
        <f t="shared" si="131"/>
        <v>16:35</v>
      </c>
      <c r="L227" s="13"/>
      <c r="M227" s="14"/>
      <c r="N227" s="17"/>
      <c r="O227" s="14"/>
      <c r="P227" s="19"/>
      <c r="Q227" s="14"/>
      <c r="S227" s="22">
        <f t="shared" si="132"/>
        <v>3.3500000000000227</v>
      </c>
      <c r="T227" s="22">
        <f t="shared" si="135"/>
        <v>-17.046511627906966</v>
      </c>
      <c r="U227" s="22"/>
      <c r="V227" s="43"/>
    </row>
    <row r="228" spans="1:22" x14ac:dyDescent="0.25">
      <c r="A228" s="1">
        <v>215</v>
      </c>
      <c r="B228" s="39">
        <v>197.4</v>
      </c>
      <c r="D228" t="s">
        <v>1</v>
      </c>
      <c r="E228" s="4" t="s">
        <v>49</v>
      </c>
      <c r="F228" t="s">
        <v>50</v>
      </c>
      <c r="H228" s="32">
        <f t="shared" si="128"/>
        <v>6.5</v>
      </c>
      <c r="I228" s="21" t="str">
        <f t="shared" si="129"/>
        <v>17:17</v>
      </c>
      <c r="J228" s="21" t="str">
        <f t="shared" si="130"/>
        <v>16:56</v>
      </c>
      <c r="K228" s="21" t="str">
        <f t="shared" si="131"/>
        <v>16:38</v>
      </c>
      <c r="L228" s="13"/>
      <c r="M228" s="14"/>
      <c r="N228" s="17"/>
      <c r="O228" s="14"/>
      <c r="P228" s="19"/>
      <c r="Q228" s="14"/>
      <c r="S228" s="22">
        <f t="shared" si="132"/>
        <v>7.1000000000000227</v>
      </c>
      <c r="T228" s="22">
        <f t="shared" si="135"/>
        <v>-13.558139534883708</v>
      </c>
      <c r="U228" s="22"/>
      <c r="V228" s="43"/>
    </row>
    <row r="229" spans="1:22" x14ac:dyDescent="0.25">
      <c r="A229" s="1">
        <v>216</v>
      </c>
      <c r="B229" s="39">
        <v>198.7</v>
      </c>
      <c r="E229" t="s">
        <v>2</v>
      </c>
      <c r="F229" t="s">
        <v>229</v>
      </c>
      <c r="H229" s="32">
        <f t="shared" si="128"/>
        <v>5.2000000000000171</v>
      </c>
      <c r="I229" s="21" t="str">
        <f t="shared" si="129"/>
        <v>17:19</v>
      </c>
      <c r="J229" s="21" t="str">
        <f t="shared" si="130"/>
        <v>16:58</v>
      </c>
      <c r="K229" s="21" t="str">
        <f t="shared" si="131"/>
        <v>16:40</v>
      </c>
      <c r="L229" s="13" t="e">
        <f>(#REF!/$I$4)*60</f>
        <v>#REF!</v>
      </c>
      <c r="M229" s="14" t="e">
        <f t="shared" si="126"/>
        <v>#REF!</v>
      </c>
      <c r="N229" s="17" t="e">
        <f>(#REF!/$J$4)*60</f>
        <v>#REF!</v>
      </c>
      <c r="O229" s="14" t="e">
        <f t="shared" si="134"/>
        <v>#REF!</v>
      </c>
      <c r="P229" s="19" t="e">
        <f>(#REF!/$K$4)*60</f>
        <v>#REF!</v>
      </c>
      <c r="Q229" s="14" t="e">
        <f>(P229+$M$14)-300</f>
        <v>#REF!</v>
      </c>
      <c r="S229" s="22">
        <f t="shared" si="132"/>
        <v>9.0499999999999545</v>
      </c>
      <c r="T229" s="22">
        <f t="shared" si="135"/>
        <v>-11.744186046511629</v>
      </c>
      <c r="U229" s="22">
        <f>(B229/$K$4)*60-300+11</f>
        <v>-29.826086956521749</v>
      </c>
      <c r="V229" s="43"/>
    </row>
    <row r="230" spans="1:22" x14ac:dyDescent="0.25">
      <c r="A230" s="1">
        <v>217</v>
      </c>
      <c r="B230" s="39">
        <v>199.4</v>
      </c>
      <c r="E230" s="4" t="s">
        <v>49</v>
      </c>
      <c r="F230" t="s">
        <v>230</v>
      </c>
      <c r="H230" s="32">
        <f t="shared" si="128"/>
        <v>4.5</v>
      </c>
      <c r="I230" s="21" t="str">
        <f t="shared" si="129"/>
        <v>17:20</v>
      </c>
      <c r="J230" s="21" t="str">
        <f t="shared" si="130"/>
        <v>16:59</v>
      </c>
      <c r="K230" s="21" t="str">
        <f t="shared" si="131"/>
        <v>16:41</v>
      </c>
      <c r="L230" s="13"/>
      <c r="M230" s="14"/>
      <c r="N230" s="17"/>
      <c r="O230" s="14"/>
      <c r="P230" s="19"/>
      <c r="Q230" s="14"/>
      <c r="S230" s="22"/>
      <c r="T230" s="22"/>
      <c r="U230" s="22"/>
      <c r="V230" s="43"/>
    </row>
    <row r="231" spans="1:22" x14ac:dyDescent="0.25">
      <c r="A231" s="1">
        <v>218</v>
      </c>
      <c r="B231" s="39">
        <v>200</v>
      </c>
      <c r="E231" s="4" t="s">
        <v>49</v>
      </c>
      <c r="F231" t="s">
        <v>142</v>
      </c>
      <c r="H231" s="32">
        <f t="shared" si="128"/>
        <v>3.9000000000000057</v>
      </c>
      <c r="I231" s="21" t="str">
        <f t="shared" si="129"/>
        <v>17:21</v>
      </c>
      <c r="J231" s="21" t="str">
        <f t="shared" si="130"/>
        <v>17:00</v>
      </c>
      <c r="K231" s="21" t="str">
        <f t="shared" si="131"/>
        <v>16:41</v>
      </c>
      <c r="L231" s="13"/>
      <c r="M231" s="14"/>
      <c r="N231" s="17"/>
      <c r="O231" s="14"/>
      <c r="P231" s="19"/>
      <c r="Q231" s="14"/>
      <c r="S231" s="22"/>
      <c r="T231" s="22"/>
      <c r="U231" s="22"/>
      <c r="V231" s="43"/>
    </row>
    <row r="232" spans="1:22" x14ac:dyDescent="0.25">
      <c r="A232" s="1">
        <v>219</v>
      </c>
      <c r="B232" s="39">
        <v>200.4</v>
      </c>
      <c r="E232" s="4" t="s">
        <v>150</v>
      </c>
      <c r="F232" t="s">
        <v>141</v>
      </c>
      <c r="H232" s="32">
        <f t="shared" si="128"/>
        <v>3.5</v>
      </c>
      <c r="I232" s="21" t="str">
        <f t="shared" si="129"/>
        <v>17:21</v>
      </c>
      <c r="J232" s="21" t="str">
        <f t="shared" si="130"/>
        <v>17:00</v>
      </c>
      <c r="K232" s="21" t="str">
        <f t="shared" si="131"/>
        <v>16:42</v>
      </c>
      <c r="L232" s="13"/>
      <c r="M232" s="14"/>
      <c r="N232" s="17"/>
      <c r="O232" s="14"/>
      <c r="P232" s="19"/>
      <c r="Q232" s="14"/>
      <c r="S232" s="22"/>
      <c r="T232" s="22"/>
      <c r="U232" s="22"/>
      <c r="V232" s="43"/>
    </row>
    <row r="233" spans="1:22" x14ac:dyDescent="0.25">
      <c r="A233" s="1">
        <v>220</v>
      </c>
      <c r="B233" s="39">
        <v>200.8</v>
      </c>
      <c r="E233" s="4" t="s">
        <v>49</v>
      </c>
      <c r="F233" t="s">
        <v>151</v>
      </c>
      <c r="H233" s="32">
        <f t="shared" si="128"/>
        <v>3.0999999999999943</v>
      </c>
      <c r="I233" s="21" t="str">
        <f t="shared" si="129"/>
        <v>17:22</v>
      </c>
      <c r="J233" s="21" t="str">
        <f t="shared" si="130"/>
        <v>17:01</v>
      </c>
      <c r="K233" s="21" t="str">
        <f t="shared" si="131"/>
        <v>16:42</v>
      </c>
      <c r="L233" s="13"/>
      <c r="M233" s="14"/>
      <c r="N233" s="17"/>
      <c r="O233" s="14"/>
      <c r="P233" s="19"/>
      <c r="Q233" s="14"/>
      <c r="S233" s="22"/>
      <c r="T233" s="22"/>
      <c r="U233" s="22"/>
      <c r="V233" s="43"/>
    </row>
    <row r="234" spans="1:22" x14ac:dyDescent="0.25">
      <c r="A234" s="1">
        <v>221</v>
      </c>
      <c r="B234" s="39">
        <v>201.2</v>
      </c>
      <c r="E234" s="4" t="s">
        <v>152</v>
      </c>
      <c r="F234" t="s">
        <v>153</v>
      </c>
      <c r="H234" s="32">
        <f t="shared" si="128"/>
        <v>2.7000000000000171</v>
      </c>
      <c r="I234" s="21" t="str">
        <f t="shared" si="129"/>
        <v>17:22</v>
      </c>
      <c r="J234" s="21" t="str">
        <f t="shared" si="130"/>
        <v>17:01</v>
      </c>
      <c r="K234" s="21" t="str">
        <f t="shared" si="131"/>
        <v>16:43</v>
      </c>
      <c r="L234" s="13"/>
      <c r="M234" s="14"/>
      <c r="N234" s="17"/>
      <c r="O234" s="14"/>
      <c r="P234" s="19"/>
      <c r="Q234" s="14"/>
      <c r="S234" s="22"/>
      <c r="T234" s="22"/>
      <c r="U234" s="22"/>
      <c r="V234" s="43"/>
    </row>
    <row r="235" spans="1:22" x14ac:dyDescent="0.25">
      <c r="A235" s="1">
        <v>222</v>
      </c>
      <c r="B235" s="39">
        <v>201.4</v>
      </c>
      <c r="E235" s="4" t="s">
        <v>2</v>
      </c>
      <c r="F235" t="s">
        <v>154</v>
      </c>
      <c r="H235" s="32">
        <f t="shared" si="128"/>
        <v>2.5</v>
      </c>
      <c r="I235" s="21" t="str">
        <f t="shared" si="129"/>
        <v>17:23</v>
      </c>
      <c r="J235" s="21" t="str">
        <f t="shared" si="130"/>
        <v>17:02</v>
      </c>
      <c r="K235" s="21" t="str">
        <f t="shared" si="131"/>
        <v>16:43</v>
      </c>
      <c r="L235" s="13"/>
      <c r="M235" s="14"/>
      <c r="N235" s="17"/>
      <c r="O235" s="14"/>
      <c r="P235" s="19"/>
      <c r="Q235" s="14"/>
      <c r="S235" s="22"/>
      <c r="T235" s="22"/>
      <c r="U235" s="22"/>
      <c r="V235" s="43"/>
    </row>
    <row r="236" spans="1:22" x14ac:dyDescent="0.25">
      <c r="A236" s="1">
        <v>223</v>
      </c>
      <c r="B236" s="39">
        <v>202.4</v>
      </c>
      <c r="E236" s="4" t="s">
        <v>2</v>
      </c>
      <c r="F236" t="s">
        <v>155</v>
      </c>
      <c r="H236" s="32">
        <f t="shared" si="128"/>
        <v>1.5</v>
      </c>
      <c r="I236" s="21" t="str">
        <f t="shared" si="129"/>
        <v>17:24</v>
      </c>
      <c r="J236" s="21" t="str">
        <f t="shared" si="130"/>
        <v>17:03</v>
      </c>
      <c r="K236" s="21" t="str">
        <f t="shared" si="131"/>
        <v>16:45</v>
      </c>
      <c r="L236" s="13"/>
      <c r="M236" s="14"/>
      <c r="N236" s="17"/>
      <c r="O236" s="14"/>
      <c r="P236" s="19"/>
      <c r="Q236" s="14"/>
      <c r="S236" s="22"/>
      <c r="T236" s="22"/>
      <c r="U236" s="22"/>
      <c r="V236" s="43"/>
    </row>
    <row r="237" spans="1:22" x14ac:dyDescent="0.25">
      <c r="A237" s="1">
        <v>224</v>
      </c>
      <c r="B237" s="39">
        <v>203.3</v>
      </c>
      <c r="E237" s="4" t="s">
        <v>2</v>
      </c>
      <c r="F237" t="s">
        <v>140</v>
      </c>
      <c r="H237" s="32">
        <f t="shared" si="128"/>
        <v>0.59999999999999432</v>
      </c>
      <c r="I237" s="21" t="str">
        <f t="shared" si="129"/>
        <v>17:25</v>
      </c>
      <c r="J237" s="21" t="str">
        <f t="shared" si="130"/>
        <v>17:04</v>
      </c>
      <c r="K237" s="21" t="str">
        <f t="shared" si="131"/>
        <v>16:46</v>
      </c>
      <c r="L237" s="13"/>
      <c r="M237" s="14"/>
      <c r="N237" s="17"/>
      <c r="O237" s="14"/>
      <c r="P237" s="19"/>
      <c r="Q237" s="14"/>
      <c r="S237" s="22"/>
      <c r="T237" s="22"/>
      <c r="U237" s="22"/>
      <c r="V237" s="43"/>
    </row>
    <row r="238" spans="1:22" ht="18.75" x14ac:dyDescent="0.3">
      <c r="A238" s="1">
        <v>225</v>
      </c>
      <c r="B238" s="39">
        <v>203.9</v>
      </c>
      <c r="D238" s="31"/>
      <c r="E238" s="31" t="s">
        <v>44</v>
      </c>
      <c r="F238" s="31"/>
      <c r="G238" s="31"/>
      <c r="H238" s="46">
        <f t="shared" si="128"/>
        <v>0</v>
      </c>
      <c r="I238" s="21" t="str">
        <f t="shared" si="129"/>
        <v>17:26</v>
      </c>
      <c r="J238" s="21" t="str">
        <f t="shared" si="130"/>
        <v>17:05</v>
      </c>
      <c r="K238" s="21" t="str">
        <f t="shared" si="131"/>
        <v>16:46</v>
      </c>
      <c r="L238" s="15" t="e">
        <f>(#REF!/$I$4)*60</f>
        <v>#REF!</v>
      </c>
      <c r="M238" s="16" t="e">
        <f t="shared" si="126"/>
        <v>#REF!</v>
      </c>
      <c r="N238" s="18" t="e">
        <f>(#REF!/$J$4)*60</f>
        <v>#REF!</v>
      </c>
      <c r="O238" s="16" t="e">
        <f t="shared" si="134"/>
        <v>#REF!</v>
      </c>
      <c r="P238" s="20" t="e">
        <f>(#REF!/$K$4)*60</f>
        <v>#REF!</v>
      </c>
      <c r="Q238" s="16" t="e">
        <f>(P238+$M$14)-300</f>
        <v>#REF!</v>
      </c>
      <c r="S238" s="22">
        <f t="shared" si="132"/>
        <v>16.850000000000023</v>
      </c>
      <c r="T238" s="22">
        <f t="shared" si="135"/>
        <v>-4.4883720930232585</v>
      </c>
      <c r="U238" s="22">
        <f>(B238/$K$4)*60-300+11</f>
        <v>-23.043478260869563</v>
      </c>
      <c r="V238" s="43"/>
    </row>
    <row r="239" spans="1:22" x14ac:dyDescent="0.25">
      <c r="H239" s="104"/>
      <c r="V239" s="3"/>
    </row>
    <row r="240" spans="1:22" x14ac:dyDescent="0.25">
      <c r="H240" s="104"/>
      <c r="V240" s="3"/>
    </row>
    <row r="241" spans="22:22" x14ac:dyDescent="0.25">
      <c r="V241" s="3"/>
    </row>
    <row r="262" spans="1:1" x14ac:dyDescent="0.25">
      <c r="A262"/>
    </row>
    <row r="263" spans="1:1" x14ac:dyDescent="0.25">
      <c r="A263"/>
    </row>
  </sheetData>
  <pageMargins left="0.70866141732283472" right="0.70866141732283472" top="0.74803149606299213" bottom="0.74803149606299213" header="0.31496062992125984" footer="0.31496062992125984"/>
  <pageSetup paperSize="9" scale="67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Pc E3 31.10.2018</vt:lpstr>
      <vt:lpstr>Blad2</vt:lpstr>
      <vt:lpstr>'Pc E3 31.10.2018'!Afdrukbereik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Dieter</cp:lastModifiedBy>
  <cp:lastPrinted>2018-10-29T08:48:31Z</cp:lastPrinted>
  <dcterms:created xsi:type="dcterms:W3CDTF">2013-01-31T08:03:24Z</dcterms:created>
  <dcterms:modified xsi:type="dcterms:W3CDTF">2018-11-16T16:51:21Z</dcterms:modified>
</cp:coreProperties>
</file>